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gregorio.rodriguez\Downloads\"/>
    </mc:Choice>
  </mc:AlternateContent>
  <xr:revisionPtr revIDLastSave="0" documentId="8_{0A495668-B3AB-4069-B1C9-938543EB9D19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Dic-2025" sheetId="23" r:id="rId1"/>
    <sheet name="2025" sheetId="22" r:id="rId2"/>
    <sheet name="Dic-24" sheetId="18" r:id="rId3"/>
    <sheet name="2024" sheetId="19" r:id="rId4"/>
    <sheet name="Dic-23" sheetId="20" r:id="rId5"/>
    <sheet name="2023" sheetId="21" r:id="rId6"/>
    <sheet name="2022" sheetId="13" r:id="rId7"/>
    <sheet name="2021" sheetId="12" r:id="rId8"/>
    <sheet name="2020" sheetId="9" r:id="rId9"/>
    <sheet name="2019" sheetId="8" r:id="rId10"/>
    <sheet name="2018" sheetId="1" r:id="rId11"/>
    <sheet name="2017" sheetId="2" r:id="rId12"/>
    <sheet name="2016" sheetId="3" r:id="rId13"/>
  </sheets>
  <definedNames>
    <definedName name="_xlnm.Print_Area" localSheetId="5">'2023'!$A$1:$G$21</definedName>
    <definedName name="_xlnm.Print_Area" localSheetId="3">'2024'!$A$1:$K$21</definedName>
    <definedName name="_xlnm.Print_Area" localSheetId="1">'2025'!$A$1:$I$31</definedName>
    <definedName name="_xlnm.Print_Area" localSheetId="0">'Dic-2025'!$A$1:$G$105</definedName>
    <definedName name="_xlnm.Print_Area" localSheetId="4">'Dic-23'!$A$1:$E$57</definedName>
    <definedName name="Print_Area" localSheetId="12">'2016'!$A$1:$H$24</definedName>
    <definedName name="Print_Area" localSheetId="11">'2017'!$A$1:$H$24</definedName>
    <definedName name="Print_Area" localSheetId="10">'2018'!$A$1:$G$25</definedName>
    <definedName name="Print_Area" localSheetId="9">'2019'!$A$1:$I$10</definedName>
    <definedName name="Print_Area" localSheetId="8">'2020'!$A$1:$K$26</definedName>
    <definedName name="Print_Area" localSheetId="6">'2022'!$A$1:$I$24</definedName>
    <definedName name="_xlnm.Print_Titles" localSheetId="0">'Dic-2025'!$1:$3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94" i="23" l="1"/>
  <c r="B94" i="23"/>
  <c r="C85" i="23"/>
  <c r="B85" i="23"/>
  <c r="C78" i="23"/>
  <c r="B78" i="23"/>
  <c r="C69" i="23"/>
  <c r="B69" i="23"/>
  <c r="C55" i="23"/>
  <c r="B55" i="23"/>
  <c r="C48" i="23"/>
  <c r="B48" i="23"/>
  <c r="C47" i="23"/>
  <c r="B47" i="23"/>
  <c r="C43" i="23"/>
  <c r="B43" i="23"/>
  <c r="C37" i="23"/>
  <c r="B37" i="23"/>
  <c r="C36" i="23"/>
  <c r="B36" i="23"/>
  <c r="C30" i="23"/>
  <c r="C7" i="23" s="1"/>
  <c r="B30" i="23"/>
  <c r="C27" i="23"/>
  <c r="B27" i="23"/>
  <c r="C18" i="23"/>
  <c r="B18" i="23"/>
  <c r="C8" i="23"/>
  <c r="B8" i="23"/>
  <c r="B7" i="23"/>
  <c r="C4" i="23"/>
  <c r="B4" i="23"/>
  <c r="E29" i="22"/>
  <c r="D29" i="22"/>
  <c r="C29" i="22"/>
  <c r="B29" i="22"/>
  <c r="F25" i="22"/>
  <c r="F23" i="22"/>
  <c r="F22" i="22"/>
  <c r="F20" i="22"/>
  <c r="F18" i="22"/>
  <c r="F16" i="22"/>
  <c r="F29" i="22" s="1"/>
  <c r="H11" i="22"/>
  <c r="G11" i="22"/>
  <c r="F11" i="22"/>
  <c r="E11" i="22"/>
  <c r="D11" i="22"/>
  <c r="C11" i="22"/>
  <c r="B11" i="22"/>
  <c r="I10" i="22"/>
  <c r="I9" i="22"/>
  <c r="I8" i="22"/>
  <c r="I7" i="22"/>
  <c r="I6" i="22"/>
  <c r="I11" i="22" s="1"/>
  <c r="I5" i="22"/>
  <c r="F21" i="21"/>
  <c r="E21" i="21"/>
  <c r="D21" i="21"/>
  <c r="C21" i="21"/>
  <c r="D21" i="19"/>
  <c r="C21" i="19"/>
  <c r="B21" i="19"/>
  <c r="F16" i="19"/>
  <c r="F21" i="19" s="1"/>
  <c r="J7" i="19"/>
  <c r="I7" i="19"/>
  <c r="H7" i="19"/>
  <c r="G7" i="19"/>
  <c r="F7" i="19"/>
  <c r="E7" i="19"/>
  <c r="D7" i="19"/>
  <c r="C7" i="19"/>
  <c r="B7" i="19"/>
  <c r="K6" i="19"/>
  <c r="K5" i="19"/>
  <c r="K4" i="19"/>
  <c r="K3" i="19"/>
  <c r="K7" i="19" s="1"/>
  <c r="B24" i="13"/>
  <c r="H9" i="13"/>
  <c r="G9" i="13"/>
  <c r="F9" i="13"/>
  <c r="E9" i="13"/>
  <c r="D9" i="13"/>
  <c r="I8" i="13"/>
  <c r="C9" i="13"/>
  <c r="I6" i="13"/>
  <c r="B9" i="13"/>
  <c r="I3" i="13"/>
  <c r="B102" i="23" l="1"/>
  <c r="C102" i="23"/>
  <c r="C103" i="23" s="1"/>
  <c r="I4" i="13"/>
  <c r="I7" i="13"/>
  <c r="B24" i="12"/>
  <c r="J9" i="12"/>
  <c r="I9" i="12"/>
  <c r="H9" i="12"/>
  <c r="G9" i="12"/>
  <c r="F9" i="12"/>
  <c r="E9" i="12"/>
  <c r="D9" i="12"/>
  <c r="C9" i="12"/>
  <c r="B9" i="12"/>
  <c r="K8" i="12"/>
  <c r="K7" i="12"/>
  <c r="K6" i="12"/>
  <c r="K5" i="12"/>
  <c r="K4" i="12"/>
  <c r="K9" i="12" l="1"/>
  <c r="I9" i="13"/>
  <c r="B26" i="9"/>
  <c r="I5" i="8"/>
  <c r="I6" i="8"/>
  <c r="I7" i="8"/>
  <c r="I8" i="8"/>
  <c r="I9" i="8"/>
  <c r="I10" i="8"/>
  <c r="I4" i="8"/>
  <c r="B17" i="3" l="1"/>
  <c r="B24" i="3" s="1"/>
  <c r="H9" i="3"/>
  <c r="C8" i="3"/>
  <c r="B8" i="3"/>
  <c r="H8" i="3" s="1"/>
  <c r="H7" i="3"/>
  <c r="H6" i="3"/>
  <c r="H5" i="3"/>
  <c r="H4" i="3"/>
  <c r="B17" i="2"/>
  <c r="B24" i="2" s="1"/>
  <c r="H9" i="2"/>
  <c r="C8" i="2"/>
  <c r="B8" i="2"/>
  <c r="H8" i="2" s="1"/>
  <c r="H7" i="2"/>
  <c r="H6" i="2"/>
  <c r="H5" i="2"/>
  <c r="H4" i="2"/>
  <c r="B17" i="1"/>
  <c r="H10" i="2" l="1"/>
  <c r="H10" i="3"/>
</calcChain>
</file>

<file path=xl/sharedStrings.xml><?xml version="1.0" encoding="utf-8"?>
<sst xmlns="http://schemas.openxmlformats.org/spreadsheetml/2006/main" count="935" uniqueCount="298">
  <si>
    <t>CATEGORIA</t>
  </si>
  <si>
    <t>GRAN CANARIA</t>
  </si>
  <si>
    <t>TENERIFE</t>
  </si>
  <si>
    <t>BRUSELAS</t>
  </si>
  <si>
    <t>AGADIR</t>
  </si>
  <si>
    <t>WASHINGTON</t>
  </si>
  <si>
    <t>TOTAL</t>
  </si>
  <si>
    <t>DIRECTOR GERENTE</t>
  </si>
  <si>
    <t>TÉCNICO SUPERIOR</t>
  </si>
  <si>
    <t>JEFE SUPERIOR</t>
  </si>
  <si>
    <t>TÉCNICO GRADO MEDIO</t>
  </si>
  <si>
    <t>ADMINISTRATIVOS</t>
  </si>
  <si>
    <t>ORDENANZA</t>
  </si>
  <si>
    <t>DEPARTAMENTO</t>
  </si>
  <si>
    <t>Nº EMPLEADOS</t>
  </si>
  <si>
    <t>DIRECCION</t>
  </si>
  <si>
    <t>ADMINISTRACION Y RR.HH</t>
  </si>
  <si>
    <t>SERVICIOS GENERALES</t>
  </si>
  <si>
    <t xml:space="preserve">PROMOCION </t>
  </si>
  <si>
    <t>RED EXTERIOR</t>
  </si>
  <si>
    <t>FORMACION E INFORMACION</t>
  </si>
  <si>
    <t>INVERTIR EN CANARIAS</t>
  </si>
  <si>
    <t>REA</t>
  </si>
  <si>
    <t>SECRETARIADO INTERREG</t>
  </si>
  <si>
    <t>NOUACKHOT</t>
  </si>
  <si>
    <t>NOUACKHOTT</t>
  </si>
  <si>
    <t>PLANTILLA PERSONAL OCUPADOS
2018</t>
  </si>
  <si>
    <t>PLANTILLA PERSONAL OCUPADOS
2017</t>
  </si>
  <si>
    <t>PLANTILLA PERSONAL OCUPADOS
2016</t>
  </si>
  <si>
    <t>SECRETARIA CONJUNTA INTERREG V-A MAC 2014-2020</t>
  </si>
  <si>
    <t>PROMOCIÓN</t>
  </si>
  <si>
    <t>FORMACION</t>
  </si>
  <si>
    <t>SOPORTE TECNICO MARKETING</t>
  </si>
  <si>
    <t>SOPORTE TECNICO INFORMATICA</t>
  </si>
  <si>
    <t xml:space="preserve">VENTANILLA ÚNICA EMPRESARIAL </t>
  </si>
  <si>
    <t>ADMINISTRACIÓN Y RECURSOS HUMANOS</t>
  </si>
  <si>
    <t>GERENCIA</t>
  </si>
  <si>
    <t>DIRECTORA GERENTE</t>
  </si>
  <si>
    <t>CATEGORÍA</t>
  </si>
  <si>
    <t>LONDRES</t>
  </si>
  <si>
    <t>ESTOCOLMO</t>
  </si>
  <si>
    <t>LIMA</t>
  </si>
  <si>
    <t>PLANTILLA PERSONAL OCUPADOS
2020</t>
  </si>
  <si>
    <t>PLANTILLA PERSONAL OCUPADOS
2019</t>
  </si>
  <si>
    <t>PLANTILLA PERSONAL OCUPADOS
2021</t>
  </si>
  <si>
    <t>DIRECCIÓN GERENCIA</t>
  </si>
  <si>
    <t>CASABLANCA</t>
  </si>
  <si>
    <t>PLANTILLA PERSONAL OCUPADOS 2022</t>
  </si>
  <si>
    <t>TÉCNICO SUPERIOR EN PROCESO SELECCIÓN</t>
  </si>
  <si>
    <t>INTELIGENCIA DE NEGOCIO</t>
  </si>
  <si>
    <r>
      <rPr>
        <b/>
        <sz val="14"/>
        <color rgb="FFFFFFFF"/>
        <rFont val="Calibri"/>
        <family val="2"/>
      </rPr>
      <t>PLANTILLA PERSONAL OCUPADOS 2023</t>
    </r>
  </si>
  <si>
    <r>
      <rPr>
        <b/>
        <sz val="12"/>
        <color rgb="FFFFFFFF"/>
        <rFont val="Calibri"/>
        <family val="2"/>
      </rPr>
      <t>CATEGORÍA</t>
    </r>
  </si>
  <si>
    <r>
      <rPr>
        <b/>
        <sz val="12"/>
        <color rgb="FFFFFFFF"/>
        <rFont val="Calibri"/>
        <family val="2"/>
      </rPr>
      <t xml:space="preserve">GRAN
</t>
    </r>
    <r>
      <rPr>
        <b/>
        <sz val="12"/>
        <color rgb="FFFFFFFF"/>
        <rFont val="Calibri"/>
        <family val="2"/>
      </rPr>
      <t>CANARIA</t>
    </r>
  </si>
  <si>
    <r>
      <rPr>
        <b/>
        <sz val="12"/>
        <color rgb="FFFFFFFF"/>
        <rFont val="Calibri"/>
        <family val="2"/>
      </rPr>
      <t>TENERIFE</t>
    </r>
  </si>
  <si>
    <r>
      <rPr>
        <b/>
        <sz val="12"/>
        <color rgb="FFFFFFFF"/>
        <rFont val="Calibri"/>
        <family val="2"/>
      </rPr>
      <t>BRUSELAS</t>
    </r>
  </si>
  <si>
    <r>
      <rPr>
        <b/>
        <sz val="12"/>
        <color rgb="FFFFFFFF"/>
        <rFont val="Calibri"/>
        <family val="2"/>
      </rPr>
      <t>CASABLANCA</t>
    </r>
  </si>
  <si>
    <r>
      <rPr>
        <b/>
        <sz val="12"/>
        <color rgb="FFFFFFFF"/>
        <rFont val="Calibri"/>
        <family val="2"/>
      </rPr>
      <t>AGADIR</t>
    </r>
  </si>
  <si>
    <r>
      <rPr>
        <b/>
        <sz val="12"/>
        <color rgb="FFFFFFFF"/>
        <rFont val="Calibri"/>
        <family val="2"/>
      </rPr>
      <t>TOTAL</t>
    </r>
  </si>
  <si>
    <r>
      <rPr>
        <sz val="12"/>
        <rFont val="Calibri"/>
        <family val="2"/>
      </rPr>
      <t>DIRECTORA GERENTE</t>
    </r>
  </si>
  <si>
    <r>
      <rPr>
        <sz val="12"/>
        <rFont val="Calibri"/>
        <family val="2"/>
      </rPr>
      <t>TÉCNICO SUPERIOR</t>
    </r>
  </si>
  <si>
    <r>
      <rPr>
        <sz val="12"/>
        <rFont val="Calibri"/>
        <family val="2"/>
      </rPr>
      <t>JEFE SUPERIOR</t>
    </r>
  </si>
  <si>
    <r>
      <rPr>
        <sz val="12"/>
        <rFont val="Calibri"/>
        <family val="2"/>
      </rPr>
      <t>TÉCNICO GRADO MEDIO</t>
    </r>
  </si>
  <si>
    <r>
      <rPr>
        <sz val="12"/>
        <rFont val="Calibri"/>
        <family val="2"/>
      </rPr>
      <t>ADMINISTRATIVOS</t>
    </r>
  </si>
  <si>
    <r>
      <rPr>
        <b/>
        <sz val="12"/>
        <color rgb="FFFFFFFF"/>
        <rFont val="Calibri"/>
        <family val="2"/>
      </rPr>
      <t>DEPARTAMENTO</t>
    </r>
  </si>
  <si>
    <r>
      <rPr>
        <b/>
        <sz val="12"/>
        <color rgb="FFFFFFFF"/>
        <rFont val="Calibri"/>
        <family val="2"/>
      </rPr>
      <t xml:space="preserve">Nº
</t>
    </r>
    <r>
      <rPr>
        <b/>
        <sz val="12"/>
        <color rgb="FFFFFFFF"/>
        <rFont val="Calibri"/>
        <family val="2"/>
      </rPr>
      <t>EMPLEADOS</t>
    </r>
  </si>
  <si>
    <r>
      <rPr>
        <sz val="11"/>
        <rFont val="Calibri"/>
        <family val="2"/>
      </rPr>
      <t>DIRECCIÓN GERENCIA</t>
    </r>
  </si>
  <si>
    <r>
      <rPr>
        <sz val="11"/>
        <rFont val="Calibri"/>
        <family val="2"/>
      </rPr>
      <t>ADMINISTRACIÓN Y RECURSOS HUMANOS</t>
    </r>
  </si>
  <si>
    <r>
      <rPr>
        <sz val="11"/>
        <rFont val="Calibri"/>
        <family val="2"/>
      </rPr>
      <t>TECNOLOGÍA E INTELIGENCIA DE NEGOCIO</t>
    </r>
  </si>
  <si>
    <r>
      <rPr>
        <sz val="11"/>
        <rFont val="Calibri"/>
        <family val="2"/>
      </rPr>
      <t>COMUNICACIÓN Y MARKETING</t>
    </r>
  </si>
  <si>
    <r>
      <rPr>
        <sz val="11"/>
        <rFont val="Calibri"/>
        <family val="2"/>
      </rPr>
      <t>FORMACIÓN</t>
    </r>
  </si>
  <si>
    <r>
      <rPr>
        <sz val="11"/>
        <rFont val="Calibri"/>
        <family val="2"/>
      </rPr>
      <t>INVERTIR EN CANARIAS</t>
    </r>
  </si>
  <si>
    <r>
      <rPr>
        <sz val="11"/>
        <rFont val="Calibri"/>
        <family val="2"/>
      </rPr>
      <t>PROMOCIÓN</t>
    </r>
  </si>
  <si>
    <r>
      <rPr>
        <sz val="11"/>
        <rFont val="Calibri"/>
        <family val="2"/>
      </rPr>
      <t>RED EXTERIOR</t>
    </r>
  </si>
  <si>
    <r>
      <rPr>
        <sz val="11"/>
        <rFont val="Calibri"/>
        <family val="2"/>
      </rPr>
      <t>SECRETARIA CONJUNTA INTERREG V-A MAC 2</t>
    </r>
  </si>
  <si>
    <r>
      <rPr>
        <sz val="11"/>
        <rFont val="Calibri"/>
        <family val="2"/>
      </rPr>
      <t>REA</t>
    </r>
  </si>
  <si>
    <r>
      <rPr>
        <b/>
        <sz val="6.5"/>
        <rFont val="Calibri"/>
        <family val="2"/>
      </rPr>
      <t>NOMBRE</t>
    </r>
  </si>
  <si>
    <r>
      <rPr>
        <b/>
        <sz val="6.5"/>
        <rFont val="Calibri"/>
        <family val="2"/>
      </rPr>
      <t>CARGO</t>
    </r>
  </si>
  <si>
    <r>
      <rPr>
        <sz val="6.5"/>
        <rFont val="Calibri"/>
        <family val="2"/>
      </rPr>
      <t>JUAN ALFONSO CABELLO MESA</t>
    </r>
  </si>
  <si>
    <r>
      <rPr>
        <sz val="6.5"/>
        <rFont val="Calibri"/>
        <family val="2"/>
      </rPr>
      <t>GUSTAVO GONZÁLEZ DE LA VEGA</t>
    </r>
  </si>
  <si>
    <r>
      <rPr>
        <sz val="6.5"/>
        <rFont val="Calibri"/>
        <family val="2"/>
      </rPr>
      <t>Vicepresidente</t>
    </r>
  </si>
  <si>
    <r>
      <rPr>
        <sz val="6.5"/>
        <rFont val="Calibri"/>
        <family val="2"/>
      </rPr>
      <t>CRISEIDA GARCÍA TORRES</t>
    </r>
  </si>
  <si>
    <r>
      <rPr>
        <sz val="6.5"/>
        <rFont val="Calibri"/>
        <family val="2"/>
      </rPr>
      <t>OFICIAL ADMINISTRATIVO</t>
    </r>
  </si>
  <si>
    <r>
      <rPr>
        <sz val="6.5"/>
        <rFont val="Calibri"/>
        <family val="2"/>
      </rPr>
      <t>CANDELARIA GARCÍA HERRERA</t>
    </r>
  </si>
  <si>
    <r>
      <rPr>
        <sz val="6.5"/>
        <rFont val="Calibri"/>
        <family val="2"/>
      </rPr>
      <t>MERCEDES FERNÁNDEZ OTERO</t>
    </r>
  </si>
  <si>
    <r>
      <rPr>
        <sz val="6.5"/>
        <rFont val="Calibri"/>
        <family val="2"/>
      </rPr>
      <t>Directora Administración y RR.HH.</t>
    </r>
  </si>
  <si>
    <r>
      <rPr>
        <sz val="6.5"/>
        <rFont val="Calibri"/>
        <family val="2"/>
      </rPr>
      <t>TÉCNICO SUPERIOR</t>
    </r>
  </si>
  <si>
    <r>
      <rPr>
        <sz val="6.5"/>
        <rFont val="Calibri"/>
        <family val="2"/>
      </rPr>
      <t>ADMINISTRACIÓN Y RECURSOS HUMANOS</t>
    </r>
  </si>
  <si>
    <r>
      <rPr>
        <sz val="6.5"/>
        <rFont val="Calibri"/>
        <family val="2"/>
      </rPr>
      <t>ELISA ROQUE FLEITAS</t>
    </r>
  </si>
  <si>
    <r>
      <rPr>
        <sz val="6.5"/>
        <rFont val="Calibri"/>
        <family val="2"/>
      </rPr>
      <t>CAROLINA PALMER CARBONELL</t>
    </r>
  </si>
  <si>
    <r>
      <rPr>
        <sz val="6.5"/>
        <rFont val="Calibri"/>
        <family val="2"/>
      </rPr>
      <t>LOLIMAR BORGES HERNÁNDEZ</t>
    </r>
  </si>
  <si>
    <r>
      <rPr>
        <sz val="6.5"/>
        <rFont val="Calibri"/>
        <family val="2"/>
      </rPr>
      <t>TÉCNICO GRADO MEDIO</t>
    </r>
  </si>
  <si>
    <r>
      <rPr>
        <sz val="6.5"/>
        <rFont val="Calibri"/>
        <family val="2"/>
      </rPr>
      <t>INÉS ZÁRATE MÉNDEZ</t>
    </r>
  </si>
  <si>
    <r>
      <rPr>
        <sz val="6.5"/>
        <rFont val="Calibri"/>
        <family val="2"/>
      </rPr>
      <t>JOSE GREGORIO RODRÍGUEZ RODRÍGUEZ</t>
    </r>
  </si>
  <si>
    <r>
      <rPr>
        <sz val="6.5"/>
        <rFont val="Calibri"/>
        <family val="2"/>
      </rPr>
      <t>TECNOLOGÍA E INTELIGENCIA DE NEGOCIO</t>
    </r>
  </si>
  <si>
    <r>
      <rPr>
        <sz val="6.5"/>
        <rFont val="Calibri"/>
        <family val="2"/>
      </rPr>
      <t>ANTONIO ROSARIO RODRÍGUEZ</t>
    </r>
  </si>
  <si>
    <r>
      <rPr>
        <sz val="6.5"/>
        <rFont val="Calibri"/>
        <family val="2"/>
      </rPr>
      <t>OPERADOR ORDENADORES</t>
    </r>
  </si>
  <si>
    <r>
      <rPr>
        <sz val="6.5"/>
        <rFont val="Calibri"/>
        <family val="2"/>
      </rPr>
      <t>DANIEL HERNÁNDEZ RUIZ</t>
    </r>
  </si>
  <si>
    <r>
      <rPr>
        <sz val="6.5"/>
        <rFont val="Calibri"/>
        <family val="2"/>
      </rPr>
      <t>JUAN LUIS LORENZO SASTRE</t>
    </r>
  </si>
  <si>
    <r>
      <rPr>
        <sz val="6.5"/>
        <rFont val="Calibri"/>
        <family val="2"/>
      </rPr>
      <t>COMUNICACIÓN Y MARKETING</t>
    </r>
  </si>
  <si>
    <r>
      <rPr>
        <sz val="6.5"/>
        <rFont val="Calibri"/>
        <family val="2"/>
      </rPr>
      <t>ROMINA PÉREZ JIMÉNEZ</t>
    </r>
  </si>
  <si>
    <r>
      <rPr>
        <sz val="6.5"/>
        <rFont val="Calibri"/>
        <family val="2"/>
      </rPr>
      <t>SONIA SIEMENS BARRETO</t>
    </r>
  </si>
  <si>
    <r>
      <rPr>
        <sz val="6.5"/>
        <rFont val="Calibri"/>
        <family val="2"/>
      </rPr>
      <t>FORMACIÓN Y TALENTO</t>
    </r>
  </si>
  <si>
    <r>
      <rPr>
        <sz val="6.5"/>
        <rFont val="Calibri"/>
        <family val="2"/>
      </rPr>
      <t>VERÓNICA MÚJICA ZERPA</t>
    </r>
  </si>
  <si>
    <r>
      <rPr>
        <sz val="6.5"/>
        <rFont val="Calibri"/>
        <family val="2"/>
      </rPr>
      <t>MARIA NIEVES MUÑOZ GONZÁLEZ</t>
    </r>
  </si>
  <si>
    <r>
      <rPr>
        <sz val="6.5"/>
        <rFont val="Calibri"/>
        <family val="2"/>
      </rPr>
      <t>PILAR MORENO MARTÍNEZ</t>
    </r>
  </si>
  <si>
    <r>
      <rPr>
        <sz val="6.5"/>
        <rFont val="Calibri"/>
        <family val="2"/>
      </rPr>
      <t>Directora Invertir en Canarias</t>
    </r>
  </si>
  <si>
    <r>
      <rPr>
        <sz val="6.5"/>
        <rFont val="Calibri"/>
        <family val="2"/>
      </rPr>
      <t>INVERTIR EN CANARIAS</t>
    </r>
  </si>
  <si>
    <r>
      <rPr>
        <sz val="6.5"/>
        <rFont val="Calibri"/>
        <family val="2"/>
      </rPr>
      <t>JERÓNIMO FALCÓN LÓPEZ</t>
    </r>
  </si>
  <si>
    <r>
      <rPr>
        <sz val="6.5"/>
        <rFont val="Calibri"/>
        <family val="2"/>
      </rPr>
      <t>JAVIER HIDALGO GONZÁLEZ DE ALEDO</t>
    </r>
  </si>
  <si>
    <r>
      <rPr>
        <sz val="6.5"/>
        <rFont val="Calibri"/>
        <family val="2"/>
      </rPr>
      <t>LAURA MARRERO ACOSTA</t>
    </r>
  </si>
  <si>
    <r>
      <rPr>
        <sz val="6.5"/>
        <rFont val="Calibri"/>
        <family val="2"/>
      </rPr>
      <t>PEDRO JUAN MONZÓN CABRERA</t>
    </r>
  </si>
  <si>
    <r>
      <rPr>
        <sz val="6.5"/>
        <rFont val="Calibri"/>
        <family val="2"/>
      </rPr>
      <t>PROMOCIÓN EXTERIOR</t>
    </r>
  </si>
  <si>
    <r>
      <rPr>
        <sz val="6.5"/>
        <rFont val="Calibri"/>
        <family val="2"/>
      </rPr>
      <t>CRISTINA GONZÁLEZ CHAVES MALDONADO</t>
    </r>
  </si>
  <si>
    <r>
      <rPr>
        <sz val="6.5"/>
        <rFont val="Calibri"/>
        <family val="2"/>
      </rPr>
      <t>C DOLORES HERNÁNDEZ ARENCIBIA</t>
    </r>
  </si>
  <si>
    <r>
      <rPr>
        <sz val="6.5"/>
        <rFont val="Calibri"/>
        <family val="2"/>
      </rPr>
      <t>JAVIER  LUGO RAMOS</t>
    </r>
  </si>
  <si>
    <r>
      <rPr>
        <sz val="6.5"/>
        <rFont val="Calibri"/>
        <family val="2"/>
      </rPr>
      <t>DUNIA TABRAUE ORTIZ</t>
    </r>
  </si>
  <si>
    <r>
      <rPr>
        <sz val="6.5"/>
        <rFont val="Calibri"/>
        <family val="2"/>
      </rPr>
      <t>SANDRA SANJUÁN DUQUE</t>
    </r>
  </si>
  <si>
    <r>
      <rPr>
        <sz val="6.5"/>
        <rFont val="Calibri"/>
        <family val="2"/>
      </rPr>
      <t>PABLO DE LA JOYA ESCOBAR</t>
    </r>
  </si>
  <si>
    <r>
      <rPr>
        <sz val="6.5"/>
        <rFont val="Calibri"/>
        <family val="2"/>
      </rPr>
      <t>PAULA HERNÁNDEZ REYES</t>
    </r>
  </si>
  <si>
    <r>
      <rPr>
        <sz val="6.5"/>
        <rFont val="Calibri"/>
        <family val="2"/>
      </rPr>
      <t>ELVIRA BUTLER DÍAZ</t>
    </r>
  </si>
  <si>
    <r>
      <rPr>
        <sz val="6.5"/>
        <rFont val="Calibri"/>
        <family val="2"/>
      </rPr>
      <t>Casablanca</t>
    </r>
  </si>
  <si>
    <r>
      <rPr>
        <sz val="6.5"/>
        <rFont val="Calibri"/>
        <family val="2"/>
      </rPr>
      <t>JEFE SUPERIOR</t>
    </r>
  </si>
  <si>
    <r>
      <rPr>
        <sz val="6.5"/>
        <rFont val="Calibri"/>
        <family val="2"/>
      </rPr>
      <t>RED EXTERIOR</t>
    </r>
  </si>
  <si>
    <r>
      <rPr>
        <sz val="6.5"/>
        <rFont val="Calibri"/>
        <family val="2"/>
      </rPr>
      <t>FOUZIA RIZKY</t>
    </r>
  </si>
  <si>
    <r>
      <rPr>
        <sz val="6.5"/>
        <rFont val="Calibri"/>
        <family val="2"/>
      </rPr>
      <t>Agadir</t>
    </r>
  </si>
  <si>
    <r>
      <rPr>
        <sz val="6.5"/>
        <rFont val="Calibri"/>
        <family val="2"/>
      </rPr>
      <t>AUXILIAR ADMINISTRATIVO</t>
    </r>
  </si>
  <si>
    <r>
      <rPr>
        <sz val="6.5"/>
        <rFont val="Calibri"/>
        <family val="2"/>
      </rPr>
      <t>MARÍA JOSÉ CASTELLANO FUENTES</t>
    </r>
  </si>
  <si>
    <r>
      <rPr>
        <sz val="6.5"/>
        <rFont val="Calibri"/>
        <family val="2"/>
      </rPr>
      <t>Bruselas</t>
    </r>
  </si>
  <si>
    <r>
      <rPr>
        <sz val="6.5"/>
        <rFont val="Calibri"/>
        <family val="2"/>
      </rPr>
      <t>IRENE RUIZ ROLLE</t>
    </r>
  </si>
  <si>
    <r>
      <rPr>
        <sz val="6.5"/>
        <rFont val="Calibri"/>
        <family val="2"/>
      </rPr>
      <t>Coordinadora Secretaría Conjunta</t>
    </r>
  </si>
  <si>
    <r>
      <rPr>
        <sz val="6.5"/>
        <rFont val="Calibri"/>
        <family val="2"/>
      </rPr>
      <t>CARMEN RIVERO COLINA</t>
    </r>
  </si>
  <si>
    <r>
      <rPr>
        <sz val="6.5"/>
        <rFont val="Calibri"/>
        <family val="2"/>
      </rPr>
      <t>ITZIAR RAMÍREZ INCHAUSTI</t>
    </r>
  </si>
  <si>
    <r>
      <rPr>
        <sz val="6.5"/>
        <rFont val="Calibri"/>
        <family val="2"/>
      </rPr>
      <t>MERCEDES PALANCAR DE LA TORRE</t>
    </r>
  </si>
  <si>
    <r>
      <rPr>
        <sz val="6.5"/>
        <rFont val="Calibri"/>
        <family val="2"/>
      </rPr>
      <t>IVÁN LOBETO CARRILLO</t>
    </r>
  </si>
  <si>
    <r>
      <rPr>
        <sz val="6.5"/>
        <rFont val="Calibri"/>
        <family val="2"/>
      </rPr>
      <t>Coordinador Departamento REA</t>
    </r>
  </si>
  <si>
    <r>
      <rPr>
        <sz val="6.5"/>
        <rFont val="Calibri"/>
        <family val="2"/>
      </rPr>
      <t>SERVICIO A EMPRESAS - REA</t>
    </r>
  </si>
  <si>
    <r>
      <rPr>
        <sz val="6.5"/>
        <rFont val="Calibri"/>
        <family val="2"/>
      </rPr>
      <t>ARACELI ARTEAGA CARABALLO</t>
    </r>
  </si>
  <si>
    <r>
      <rPr>
        <sz val="6.5"/>
        <rFont val="Calibri"/>
        <family val="2"/>
      </rPr>
      <t>AUGUSTO CABRERA AGUIAR</t>
    </r>
  </si>
  <si>
    <r>
      <rPr>
        <sz val="6.5"/>
        <rFont val="Calibri"/>
        <family val="2"/>
      </rPr>
      <t>MARIA DEL CARMEN SANABRIA PÉREZ</t>
    </r>
  </si>
  <si>
    <r>
      <rPr>
        <sz val="6.5"/>
        <rFont val="Calibri"/>
        <family val="2"/>
      </rPr>
      <t>ELENA GALINDO MIRANDA</t>
    </r>
  </si>
  <si>
    <r>
      <rPr>
        <sz val="6.5"/>
        <rFont val="Calibri"/>
        <family val="2"/>
      </rPr>
      <t>ASENCIO JIMENEZ HERRERA</t>
    </r>
  </si>
  <si>
    <r>
      <rPr>
        <sz val="6.5"/>
        <rFont val="Calibri"/>
        <family val="2"/>
      </rPr>
      <t>JAVIER LÓPEZ OJEDA</t>
    </r>
  </si>
  <si>
    <r>
      <rPr>
        <sz val="6.5"/>
        <rFont val="Calibri"/>
        <family val="2"/>
      </rPr>
      <t>BEGOÑA RODRÍGUEZ MARRERO</t>
    </r>
  </si>
  <si>
    <r>
      <rPr>
        <sz val="6.5"/>
        <rFont val="Calibri"/>
        <family val="2"/>
      </rPr>
      <t>ADRIANA MÉNDEZ DE LA NUEZ</t>
    </r>
  </si>
  <si>
    <t>IDAIRA GONZÁLEZ MEDINA</t>
  </si>
  <si>
    <t>SIMÓN MARTÍN DE PAZ</t>
  </si>
  <si>
    <t>PALOMA REY PÉREZ</t>
  </si>
  <si>
    <t>ANTONIO FERNÁNDEZ CABRERA</t>
  </si>
  <si>
    <t>COOPERACION - SECRETARIA CONJUNTA INTERREG V-A MAC 2021-2027</t>
  </si>
  <si>
    <t>Berlín</t>
  </si>
  <si>
    <t>M ANGELES TRAVIESO GARCÍA</t>
  </si>
  <si>
    <t>Londres</t>
  </si>
  <si>
    <t>CORAL VÁZQUEZ ZEPEDA</t>
  </si>
  <si>
    <t>Dakar</t>
  </si>
  <si>
    <t>MARTÍN DÉNIZ MESA</t>
  </si>
  <si>
    <t>Madrid</t>
  </si>
  <si>
    <t>ELENA FORNIÉS BELTRÁN</t>
  </si>
  <si>
    <t>Director Promoción Exterior</t>
  </si>
  <si>
    <t>PLAZA VACANTE</t>
  </si>
  <si>
    <t>JAVIER PÉREZ SOLANS</t>
  </si>
  <si>
    <t>Directora Formación y Talento</t>
  </si>
  <si>
    <t>CARLA VELAYOS MORALES</t>
  </si>
  <si>
    <t xml:space="preserve">PLAZA VACANTE </t>
  </si>
  <si>
    <t>STELLA ALONSO GORGOJO</t>
  </si>
  <si>
    <t>Director Marketing y Comunicación</t>
  </si>
  <si>
    <t xml:space="preserve">DIRECCIÓN </t>
  </si>
  <si>
    <t>CONSEJERO DELEGADO</t>
  </si>
  <si>
    <t>Consejero Delegado</t>
  </si>
  <si>
    <t>PABLO MARTÍN CARBAJAL</t>
  </si>
  <si>
    <t xml:space="preserve">Presidente </t>
  </si>
  <si>
    <t>PLANTILLA PERSONAL OCUPADOS 2024</t>
  </si>
  <si>
    <t>SECRETARIA CONJUNTA INTERREG V-A MAC 2</t>
  </si>
  <si>
    <t>PROMOCIÓN EXTERIOR</t>
  </si>
  <si>
    <t>FORMACIÓN Y TALENTO</t>
  </si>
  <si>
    <t>COMUNICACIÓN Y MARKETING</t>
  </si>
  <si>
    <t>TECNOLOGÍA E INTELIGENCIA DE NEGOCIO</t>
  </si>
  <si>
    <t>DIRECCIÓN</t>
  </si>
  <si>
    <r>
      <rPr>
        <b/>
        <sz val="11"/>
        <color rgb="FFFFFFFF"/>
        <rFont val="Calibri"/>
        <family val="2"/>
      </rPr>
      <t>Nº
EMPLEADOS</t>
    </r>
  </si>
  <si>
    <r>
      <rPr>
        <b/>
        <sz val="11"/>
        <color rgb="FFFFFFFF"/>
        <rFont val="Calibri"/>
        <family val="2"/>
      </rPr>
      <t>DEPARTAMENTO</t>
    </r>
  </si>
  <si>
    <t>TÉCNICO-A GRADO MEDIO/ JEFE SUPERIOR</t>
  </si>
  <si>
    <t>TÉCNICO-A SUPERIOR</t>
  </si>
  <si>
    <t>BERLÍN</t>
  </si>
  <si>
    <t>DAKAR</t>
  </si>
  <si>
    <t>MADRID</t>
  </si>
  <si>
    <t>PLANTILLA OCUPADOS 2024</t>
  </si>
  <si>
    <t>TIPO DE CONTRATACIÓN</t>
  </si>
  <si>
    <t>CATEGORÍA PROFESIONAL</t>
  </si>
  <si>
    <t>ÁREA O DEPARTAMENTO</t>
  </si>
  <si>
    <t>Contrato mercantil de Consejero Delegadp</t>
  </si>
  <si>
    <t>Contrato de trabajo Indefinido</t>
  </si>
  <si>
    <t>Contrato de trabajo indefinido marroquí</t>
  </si>
  <si>
    <t>PERSONAL FIJO</t>
  </si>
  <si>
    <t>PERSONAL TEMPORAL</t>
  </si>
  <si>
    <t>PUESTOS DESOCUPADOS/  VACANTES</t>
  </si>
  <si>
    <t>-</t>
  </si>
  <si>
    <t>TOTAL A 31/12/2024</t>
  </si>
  <si>
    <r>
      <rPr>
        <b/>
        <sz val="12.5"/>
        <color rgb="FFFFFFFF"/>
        <rFont val="Calibri"/>
        <family val="2"/>
      </rPr>
      <t>PLANTILLA PERSONAL OCUPADOS 2023</t>
    </r>
  </si>
  <si>
    <r>
      <rPr>
        <sz val="6.5"/>
        <rFont val="Calibri"/>
        <family val="2"/>
      </rPr>
      <t>Presidente y Consejero Delegado</t>
    </r>
  </si>
  <si>
    <r>
      <rPr>
        <sz val="6.5"/>
        <rFont val="Calibri"/>
        <family val="2"/>
      </rPr>
      <t>DÁCIL DÓMINGUEZ REYES</t>
    </r>
  </si>
  <si>
    <r>
      <rPr>
        <sz val="6.5"/>
        <rFont val="Calibri"/>
        <family val="2"/>
      </rPr>
      <t>Directora Gerente</t>
    </r>
  </si>
  <si>
    <t>Alta dirección</t>
  </si>
  <si>
    <r>
      <rPr>
        <sz val="6.5"/>
        <rFont val="Calibri"/>
        <family val="2"/>
      </rPr>
      <t>DIRECTORA GERENTE</t>
    </r>
  </si>
  <si>
    <r>
      <rPr>
        <sz val="6.5"/>
        <rFont val="Calibri"/>
        <family val="2"/>
      </rPr>
      <t>DIRECCIÓN GERENCIA</t>
    </r>
  </si>
  <si>
    <r>
      <rPr>
        <sz val="6.5"/>
        <rFont val="Calibri"/>
        <family val="2"/>
      </rPr>
      <t>PABLO SANTANA FRANCO</t>
    </r>
  </si>
  <si>
    <t>Contrato de duración determinada</t>
  </si>
  <si>
    <r>
      <rPr>
        <sz val="6.5"/>
        <rFont val="Calibri"/>
        <family val="2"/>
      </rPr>
      <t>Director Equipo Soporte Técnico Marketing</t>
    </r>
  </si>
  <si>
    <r>
      <rPr>
        <sz val="6.5"/>
        <rFont val="Calibri"/>
        <family val="2"/>
      </rPr>
      <t>LAURA DE LA PORTILLA DE LA NUEZ</t>
    </r>
  </si>
  <si>
    <r>
      <rPr>
        <sz val="6.5"/>
        <rFont val="Calibri"/>
        <family val="2"/>
      </rPr>
      <t>PLAZA VACANTE PROCESO SELECCIÓN EN CURSO</t>
    </r>
  </si>
  <si>
    <r>
      <rPr>
        <sz val="6.5"/>
        <rFont val="Calibri"/>
        <family val="2"/>
      </rPr>
      <t>JAVIER PÉREZ SOLANS</t>
    </r>
  </si>
  <si>
    <r>
      <rPr>
        <sz val="6.5"/>
        <rFont val="Calibri"/>
        <family val="2"/>
      </rPr>
      <t>JAVIER SORIANO TABARES DE NAVA</t>
    </r>
  </si>
  <si>
    <r>
      <rPr>
        <sz val="6.5"/>
        <rFont val="Calibri"/>
        <family val="2"/>
      </rPr>
      <t>Director Promoción</t>
    </r>
  </si>
  <si>
    <r>
      <rPr>
        <sz val="6.5"/>
        <rFont val="Calibri"/>
        <family val="2"/>
      </rPr>
      <t>COOPERACION - SECRETARIA CONJUNTA INTERREG V-A MAC 2014- 2020</t>
    </r>
  </si>
  <si>
    <r>
      <rPr>
        <sz val="6.5"/>
        <rFont val="Calibri"/>
        <family val="2"/>
      </rPr>
      <t>ANTONIO FERNÁNDEZ CABRERA</t>
    </r>
  </si>
  <si>
    <r>
      <rPr>
        <sz val="6.5"/>
        <rFont val="Calibri"/>
        <family val="2"/>
      </rPr>
      <t>PALOMA REY PÉREZ</t>
    </r>
  </si>
  <si>
    <t>DIRECTORA GERENCIA</t>
  </si>
  <si>
    <t>PLANTILLA PERSONAL OCUPADOS 2025</t>
  </si>
  <si>
    <t xml:space="preserve"> </t>
  </si>
  <si>
    <t>Director</t>
  </si>
  <si>
    <t>Coordinador</t>
  </si>
  <si>
    <t xml:space="preserve">Tecnico </t>
  </si>
  <si>
    <t>Administrativo</t>
  </si>
  <si>
    <t>Auxiliar administrativo</t>
  </si>
  <si>
    <t xml:space="preserve">  </t>
  </si>
  <si>
    <t>PLANTILLA PERSONAL FIJOS, TEMPORAL Y VACANTES</t>
  </si>
  <si>
    <t>PERSONAL FIJO ESTIMADO</t>
  </si>
  <si>
    <t>PERSONAL EVENTUAL</t>
  </si>
  <si>
    <t>PUESTO VACANTES</t>
  </si>
  <si>
    <t>Administración y Recursos Humanos</t>
  </si>
  <si>
    <t>Dirección</t>
  </si>
  <si>
    <t>Equipo Técnico Verificación , FEDER, FSE + y asistencia mat. básica</t>
  </si>
  <si>
    <t>Formación y Talento</t>
  </si>
  <si>
    <t>Invertir en Canarias</t>
  </si>
  <si>
    <t>Marketing, Comunicación e Inteligencia de mercado</t>
  </si>
  <si>
    <t>Oficina de gestión administrativa de proyectos</t>
  </si>
  <si>
    <t>Oficina de Proyectos Estratégicos</t>
  </si>
  <si>
    <t>Promoción Exterior</t>
  </si>
  <si>
    <t>Red Exterior</t>
  </si>
  <si>
    <t>Secretaría Conjunta Programa Interreg MAC</t>
  </si>
  <si>
    <t>Servicios a empresas - REA</t>
  </si>
  <si>
    <t>Tecnología e Informática</t>
  </si>
  <si>
    <t>Datos actualizados junio 2026</t>
  </si>
  <si>
    <t>PUESTO DE TRABAJO</t>
  </si>
  <si>
    <t>FIJO</t>
  </si>
  <si>
    <t>EVENTUAL</t>
  </si>
  <si>
    <t>CENTRO DE TRABAJO</t>
  </si>
  <si>
    <t>IMELDO SERÍS</t>
  </si>
  <si>
    <t>Asistencia a Dirección</t>
  </si>
  <si>
    <t>EMILIO CASTELAR</t>
  </si>
  <si>
    <t>NEGOCIO</t>
  </si>
  <si>
    <t>Coordinador Red Exterior y Fondos Europeos</t>
  </si>
  <si>
    <t>Coordinador Internacionalización del Conocimiento</t>
  </si>
  <si>
    <t>Coordinador de Planes Sectoriales y Proyectos empresariales</t>
  </si>
  <si>
    <t>PENDIENTE</t>
  </si>
  <si>
    <t>Consultor de Negocio</t>
  </si>
  <si>
    <t>Técnico de Programas</t>
  </si>
  <si>
    <t>Coordinador Audiovisual, Digital y otros sectores</t>
  </si>
  <si>
    <t>Coordinador Tecnología, MA y otros sectores</t>
  </si>
  <si>
    <t>DIRECTOR/A (TR 2026)</t>
  </si>
  <si>
    <t>Consultor de Proyectos</t>
  </si>
  <si>
    <t>Director Oficina Exterior</t>
  </si>
  <si>
    <t>SERVICIOS TRASVERSALES DE NEGOCIO</t>
  </si>
  <si>
    <t>MARKETING, COMUNICACIÓN E INTELIGENCIA DE MERCADO</t>
  </si>
  <si>
    <t>Coordinador Marketing y Comunicación</t>
  </si>
  <si>
    <t>Técnico de Marketing</t>
  </si>
  <si>
    <t>Técnico de Comunicación y Eventos</t>
  </si>
  <si>
    <t>Coordinador Proyectos y Análisis de Datos</t>
  </si>
  <si>
    <t>TECNOLOGÍA E INFORMÁTICA</t>
  </si>
  <si>
    <t>Técnico de Soporte Tecnológico</t>
  </si>
  <si>
    <t>SERVICIOS TRASVERSALES ADMINISTRATIVOS</t>
  </si>
  <si>
    <t>ADMINSITRACIÓN Y RRHH</t>
  </si>
  <si>
    <t>Directora</t>
  </si>
  <si>
    <t>Coordinador Admón y RRHH</t>
  </si>
  <si>
    <t>Técnico Contratación</t>
  </si>
  <si>
    <t>Técnico Contable</t>
  </si>
  <si>
    <t>Técnico RRHH</t>
  </si>
  <si>
    <t>SERVICIOS A EMPRESAS - ´REGIMEN ESPECIAL DE ABASTECIMIENTO (REA)</t>
  </si>
  <si>
    <t>NICOLÁS ESTÉVANEZ</t>
  </si>
  <si>
    <t>Jefe de Unidad de Certificados</t>
  </si>
  <si>
    <t>Jefe de Unidad de Pagos</t>
  </si>
  <si>
    <t>Técnico de apoyo</t>
  </si>
  <si>
    <t>COOPERACIÓN - SECRETARÍA CONJUNTA PROGRAMA INTERREG MAC</t>
  </si>
  <si>
    <t>Responsable Proyectos y Comunicación</t>
  </si>
  <si>
    <t>Responsable Control y seguimiento financiero</t>
  </si>
  <si>
    <t>Técnico especialista Gestión de Proyectos</t>
  </si>
  <si>
    <t>Técnico especialista Gestión Financiera</t>
  </si>
  <si>
    <t>Técnico especialista Comunicación</t>
  </si>
  <si>
    <t>Técnico especialista Gestión Proyectos Concertados</t>
  </si>
  <si>
    <t>OFICINA DE PROYECTOS ESTRATÉGICOS</t>
  </si>
  <si>
    <t xml:space="preserve">Técnico especialista Gestor de Proyectos </t>
  </si>
  <si>
    <t>Técnico especialista Ecomómico Financiero</t>
  </si>
  <si>
    <t>Técnico especialista Jurídico</t>
  </si>
  <si>
    <t>EQUIPO TÉCNICO VERIFICACIÓN FEDER, FSE+ Y ASISTENCIA MAT. BÁSICA</t>
  </si>
  <si>
    <t>FRANCHY ROCA</t>
  </si>
  <si>
    <t>Técnico especialista en Verificación de Fondos</t>
  </si>
  <si>
    <t>Administrativa</t>
  </si>
  <si>
    <t>OFICINA DE GESTIÓN ADMINISTRATIVA DE PROYECTOS</t>
  </si>
  <si>
    <t>Total</t>
  </si>
  <si>
    <t>Revisión Jun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</si>
</sst>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</font>
    <font>
      <b/>
      <sz val="12"/>
      <color rgb="FFFFFFFF"/>
      <name val="Calibri"/>
      <family val="2"/>
    </font>
    <font>
      <b/>
      <sz val="11"/>
      <color rgb="FF000000"/>
      <name val="Calibri"/>
      <family val="2"/>
    </font>
    <font>
      <b/>
      <sz val="14"/>
      <color rgb="FFFFFFFF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Times New Roman"/>
      <charset val="204"/>
    </font>
    <font>
      <b/>
      <sz val="14"/>
      <name val="Calibri"/>
    </font>
    <font>
      <b/>
      <sz val="12"/>
      <name val="Calibri"/>
    </font>
    <font>
      <sz val="12"/>
      <name val="Calibri"/>
    </font>
    <font>
      <sz val="12"/>
      <name val="Calibri"/>
      <family val="2"/>
    </font>
    <font>
      <sz val="11"/>
      <name val="Calibri"/>
    </font>
    <font>
      <sz val="11"/>
      <name val="Calibri"/>
      <family val="2"/>
    </font>
    <font>
      <b/>
      <sz val="12.5"/>
      <color rgb="FFFFFFFF"/>
      <name val="Calibri"/>
      <family val="2"/>
    </font>
    <font>
      <b/>
      <sz val="6.5"/>
      <name val="Calibri"/>
      <family val="2"/>
    </font>
    <font>
      <sz val="6.5"/>
      <name val="Calibri"/>
      <family val="2"/>
    </font>
    <font>
      <sz val="10"/>
      <color rgb="FF000000"/>
      <name val="Times New Roman"/>
      <family val="1"/>
    </font>
    <font>
      <b/>
      <sz val="11"/>
      <color rgb="FFFFFFFF"/>
      <name val="Calibri"/>
      <family val="2"/>
    </font>
    <font>
      <b/>
      <sz val="11"/>
      <name val="Calibri"/>
      <family val="2"/>
    </font>
    <font>
      <sz val="11"/>
      <color rgb="FF000000"/>
      <name val="Times New Roman"/>
      <family val="1"/>
    </font>
    <font>
      <b/>
      <sz val="11"/>
      <color theme="0"/>
      <name val="Calibri"/>
      <family val="2"/>
    </font>
    <font>
      <b/>
      <sz val="12.5"/>
      <name val="Calibri"/>
    </font>
    <font>
      <b/>
      <sz val="6.5"/>
      <name val="Calibri"/>
    </font>
    <font>
      <sz val="6.5"/>
      <name val="Calibri"/>
    </font>
    <font>
      <sz val="11"/>
      <color rgb="FFFF000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006FC0"/>
      </patternFill>
    </fill>
    <fill>
      <patternFill patternType="solid">
        <fgColor rgb="FF99CCFF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/>
      </patternFill>
    </fill>
  </fills>
  <borders count="3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rgb="FF000000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/>
    <xf numFmtId="0" fontId="3" fillId="0" borderId="0"/>
    <xf numFmtId="0" fontId="2" fillId="0" borderId="0"/>
    <xf numFmtId="0" fontId="11" fillId="0" borderId="0"/>
    <xf numFmtId="0" fontId="21" fillId="0" borderId="0"/>
    <xf numFmtId="0" fontId="1" fillId="0" borderId="0"/>
  </cellStyleXfs>
  <cellXfs count="157">
    <xf numFmtId="0" fontId="0" fillId="0" borderId="0" xfId="0"/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0" fillId="0" borderId="4" xfId="0" applyBorder="1"/>
    <xf numFmtId="1" fontId="0" fillId="0" borderId="5" xfId="0" applyNumberFormat="1" applyFont="1" applyBorder="1" applyAlignment="1">
      <alignment horizontal="center"/>
    </xf>
    <xf numFmtId="1" fontId="6" fillId="0" borderId="6" xfId="0" applyNumberFormat="1" applyFont="1" applyBorder="1" applyAlignment="1">
      <alignment horizontal="center"/>
    </xf>
    <xf numFmtId="0" fontId="0" fillId="0" borderId="4" xfId="0" applyFont="1" applyBorder="1"/>
    <xf numFmtId="0" fontId="4" fillId="2" borderId="7" xfId="0" applyFont="1" applyFill="1" applyBorder="1"/>
    <xf numFmtId="1" fontId="4" fillId="2" borderId="8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3" fontId="0" fillId="0" borderId="6" xfId="0" applyNumberFormat="1" applyBorder="1" applyAlignment="1">
      <alignment horizontal="center"/>
    </xf>
    <xf numFmtId="0" fontId="4" fillId="2" borderId="10" xfId="0" applyFont="1" applyFill="1" applyBorder="1"/>
    <xf numFmtId="3" fontId="4" fillId="2" borderId="9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2" borderId="11" xfId="0" applyFont="1" applyFill="1" applyBorder="1" applyAlignment="1">
      <alignment horizontal="center"/>
    </xf>
    <xf numFmtId="1" fontId="0" fillId="0" borderId="0" xfId="0" applyNumberFormat="1"/>
    <xf numFmtId="0" fontId="0" fillId="0" borderId="0" xfId="0" applyBorder="1"/>
    <xf numFmtId="1" fontId="0" fillId="0" borderId="0" xfId="0" applyNumberFormat="1" applyBorder="1"/>
    <xf numFmtId="0" fontId="8" fillId="0" borderId="4" xfId="0" applyFont="1" applyBorder="1"/>
    <xf numFmtId="1" fontId="8" fillId="0" borderId="5" xfId="0" applyNumberFormat="1" applyFont="1" applyBorder="1" applyAlignment="1">
      <alignment horizontal="center"/>
    </xf>
    <xf numFmtId="1" fontId="9" fillId="0" borderId="6" xfId="0" applyNumberFormat="1" applyFont="1" applyBorder="1" applyAlignment="1">
      <alignment horizontal="center"/>
    </xf>
    <xf numFmtId="1" fontId="5" fillId="2" borderId="8" xfId="0" applyNumberFormat="1" applyFont="1" applyFill="1" applyBorder="1" applyAlignment="1">
      <alignment horizontal="center"/>
    </xf>
    <xf numFmtId="1" fontId="5" fillId="2" borderId="9" xfId="0" applyNumberFormat="1" applyFont="1" applyFill="1" applyBorder="1" applyAlignment="1">
      <alignment horizontal="center"/>
    </xf>
    <xf numFmtId="0" fontId="5" fillId="2" borderId="12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center" vertical="center" wrapText="1"/>
    </xf>
    <xf numFmtId="0" fontId="0" fillId="0" borderId="12" xfId="0" applyBorder="1"/>
    <xf numFmtId="3" fontId="0" fillId="0" borderId="12" xfId="0" applyNumberFormat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0" fontId="13" fillId="3" borderId="5" xfId="3" applyFont="1" applyFill="1" applyBorder="1" applyAlignment="1">
      <alignment horizontal="left" vertical="top" wrapText="1"/>
    </xf>
    <xf numFmtId="0" fontId="11" fillId="3" borderId="5" xfId="3" applyFill="1" applyBorder="1" applyAlignment="1">
      <alignment horizontal="center" vertical="top" wrapText="1"/>
    </xf>
    <xf numFmtId="0" fontId="13" fillId="3" borderId="5" xfId="3" applyFont="1" applyFill="1" applyBorder="1" applyAlignment="1">
      <alignment horizontal="center" vertical="top" wrapText="1"/>
    </xf>
    <xf numFmtId="1" fontId="5" fillId="3" borderId="5" xfId="3" applyNumberFormat="1" applyFont="1" applyFill="1" applyBorder="1" applyAlignment="1">
      <alignment horizontal="right" vertical="top" indent="4" shrinkToFit="1"/>
    </xf>
    <xf numFmtId="1" fontId="5" fillId="3" borderId="5" xfId="3" applyNumberFormat="1" applyFont="1" applyFill="1" applyBorder="1" applyAlignment="1">
      <alignment horizontal="center" vertical="top" shrinkToFit="1"/>
    </xf>
    <xf numFmtId="1" fontId="25" fillId="5" borderId="12" xfId="0" applyNumberFormat="1" applyFont="1" applyFill="1" applyBorder="1" applyAlignment="1">
      <alignment horizontal="center"/>
    </xf>
    <xf numFmtId="0" fontId="25" fillId="5" borderId="12" xfId="0" applyFont="1" applyFill="1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/>
    </xf>
    <xf numFmtId="0" fontId="11" fillId="0" borderId="0" xfId="3" applyAlignment="1">
      <alignment horizontal="left" vertical="top"/>
    </xf>
    <xf numFmtId="0" fontId="27" fillId="4" borderId="5" xfId="3" applyFont="1" applyFill="1" applyBorder="1" applyAlignment="1">
      <alignment horizontal="center" vertical="top" wrapText="1"/>
    </xf>
    <xf numFmtId="0" fontId="19" fillId="4" borderId="5" xfId="3" applyFont="1" applyFill="1" applyBorder="1" applyAlignment="1">
      <alignment horizontal="left" vertical="top" wrapText="1" indent="3"/>
    </xf>
    <xf numFmtId="0" fontId="19" fillId="4" borderId="5" xfId="3" applyFont="1" applyFill="1" applyBorder="1" applyAlignment="1">
      <alignment horizontal="center" vertical="top" wrapText="1"/>
    </xf>
    <xf numFmtId="0" fontId="28" fillId="0" borderId="5" xfId="3" applyFont="1" applyBorder="1" applyAlignment="1">
      <alignment horizontal="left" vertical="top" wrapText="1"/>
    </xf>
    <xf numFmtId="0" fontId="20" fillId="0" borderId="5" xfId="3" applyFont="1" applyBorder="1" applyAlignment="1">
      <alignment horizontal="center" vertical="top" wrapText="1"/>
    </xf>
    <xf numFmtId="0" fontId="11" fillId="0" borderId="5" xfId="3" applyBorder="1" applyAlignment="1">
      <alignment horizontal="left" wrapText="1"/>
    </xf>
    <xf numFmtId="0" fontId="28" fillId="0" borderId="5" xfId="3" applyFont="1" applyBorder="1" applyAlignment="1">
      <alignment horizontal="center" vertical="top" wrapText="1"/>
    </xf>
    <xf numFmtId="0" fontId="20" fillId="0" borderId="5" xfId="3" applyFont="1" applyBorder="1" applyAlignment="1">
      <alignment horizontal="left" vertical="top" wrapText="1"/>
    </xf>
    <xf numFmtId="0" fontId="28" fillId="0" borderId="17" xfId="3" applyFont="1" applyBorder="1" applyAlignment="1">
      <alignment horizontal="left" vertical="top" wrapText="1"/>
    </xf>
    <xf numFmtId="0" fontId="11" fillId="0" borderId="17" xfId="3" applyBorder="1" applyAlignment="1">
      <alignment horizontal="left" wrapText="1"/>
    </xf>
    <xf numFmtId="0" fontId="28" fillId="0" borderId="12" xfId="3" applyFont="1" applyBorder="1" applyAlignment="1">
      <alignment horizontal="left" vertical="top" wrapText="1"/>
    </xf>
    <xf numFmtId="0" fontId="28" fillId="0" borderId="12" xfId="3" applyFont="1" applyBorder="1" applyAlignment="1">
      <alignment horizontal="center" vertical="top" wrapText="1"/>
    </xf>
    <xf numFmtId="0" fontId="11" fillId="0" borderId="12" xfId="3" applyBorder="1" applyAlignment="1">
      <alignment horizontal="left" wrapText="1"/>
    </xf>
    <xf numFmtId="0" fontId="20" fillId="0" borderId="12" xfId="3" applyFont="1" applyBorder="1" applyAlignment="1">
      <alignment horizontal="left" vertical="top" wrapText="1"/>
    </xf>
    <xf numFmtId="0" fontId="23" fillId="3" borderId="5" xfId="3" applyFont="1" applyFill="1" applyBorder="1" applyAlignment="1">
      <alignment horizontal="center" vertical="center" wrapText="1"/>
    </xf>
    <xf numFmtId="0" fontId="24" fillId="3" borderId="5" xfId="3" applyFont="1" applyFill="1" applyBorder="1" applyAlignment="1">
      <alignment horizontal="center" vertical="top" wrapText="1"/>
    </xf>
    <xf numFmtId="0" fontId="22" fillId="3" borderId="5" xfId="3" applyFont="1" applyFill="1" applyBorder="1" applyAlignment="1">
      <alignment horizontal="center" vertical="top" wrapText="1"/>
    </xf>
    <xf numFmtId="0" fontId="17" fillId="0" borderId="5" xfId="3" applyFont="1" applyBorder="1" applyAlignment="1">
      <alignment horizontal="left" vertical="top" wrapText="1"/>
    </xf>
    <xf numFmtId="1" fontId="10" fillId="0" borderId="5" xfId="3" applyNumberFormat="1" applyFont="1" applyBorder="1" applyAlignment="1">
      <alignment horizontal="right" vertical="top" indent="4" shrinkToFit="1"/>
    </xf>
    <xf numFmtId="1" fontId="0" fillId="0" borderId="5" xfId="3" applyNumberFormat="1" applyFont="1" applyBorder="1" applyAlignment="1">
      <alignment horizontal="right" vertical="top" indent="4" shrinkToFit="1"/>
    </xf>
    <xf numFmtId="0" fontId="29" fillId="0" borderId="0" xfId="0" applyFont="1"/>
    <xf numFmtId="0" fontId="22" fillId="3" borderId="5" xfId="3" applyFont="1" applyFill="1" applyBorder="1" applyAlignment="1">
      <alignment horizontal="left" vertical="top" wrapText="1"/>
    </xf>
    <xf numFmtId="1" fontId="22" fillId="3" borderId="5" xfId="3" applyNumberFormat="1" applyFont="1" applyFill="1" applyBorder="1" applyAlignment="1">
      <alignment horizontal="right" vertical="top" indent="4" shrinkToFit="1"/>
    </xf>
    <xf numFmtId="0" fontId="14" fillId="0" borderId="5" xfId="3" applyFont="1" applyBorder="1" applyAlignment="1">
      <alignment horizontal="left" vertical="top" wrapText="1"/>
    </xf>
    <xf numFmtId="1" fontId="8" fillId="0" borderId="5" xfId="3" applyNumberFormat="1" applyFont="1" applyBorder="1" applyAlignment="1">
      <alignment horizontal="right" vertical="top" indent="4" shrinkToFit="1"/>
    </xf>
    <xf numFmtId="1" fontId="9" fillId="0" borderId="5" xfId="3" applyNumberFormat="1" applyFont="1" applyBorder="1" applyAlignment="1">
      <alignment horizontal="center" vertical="top" shrinkToFit="1"/>
    </xf>
    <xf numFmtId="1" fontId="8" fillId="0" borderId="5" xfId="3" applyNumberFormat="1" applyFont="1" applyBorder="1" applyAlignment="1">
      <alignment horizontal="center" vertical="top" shrinkToFit="1"/>
    </xf>
    <xf numFmtId="0" fontId="11" fillId="0" borderId="0" xfId="3" applyAlignment="1">
      <alignment horizontal="left" wrapText="1"/>
    </xf>
    <xf numFmtId="0" fontId="11" fillId="0" borderId="0" xfId="3" applyAlignment="1">
      <alignment horizontal="left" vertical="center" wrapText="1"/>
    </xf>
    <xf numFmtId="0" fontId="16" fillId="0" borderId="5" xfId="3" applyFont="1" applyBorder="1" applyAlignment="1">
      <alignment horizontal="left" vertical="top" wrapText="1"/>
    </xf>
    <xf numFmtId="0" fontId="28" fillId="0" borderId="17" xfId="3" applyFont="1" applyBorder="1" applyAlignment="1">
      <alignment horizontal="center" vertical="center" wrapText="1"/>
    </xf>
    <xf numFmtId="0" fontId="28" fillId="0" borderId="19" xfId="3" applyFont="1" applyBorder="1" applyAlignment="1">
      <alignment horizontal="center" vertical="center" wrapText="1"/>
    </xf>
    <xf numFmtId="0" fontId="28" fillId="0" borderId="18" xfId="3" applyFont="1" applyBorder="1" applyAlignment="1">
      <alignment horizontal="center" vertical="center" wrapText="1"/>
    </xf>
    <xf numFmtId="0" fontId="28" fillId="0" borderId="17" xfId="3" applyFont="1" applyBorder="1" applyAlignment="1">
      <alignment horizontal="left" vertical="center" wrapText="1" indent="2"/>
    </xf>
    <xf numFmtId="0" fontId="28" fillId="0" borderId="19" xfId="3" applyFont="1" applyBorder="1" applyAlignment="1">
      <alignment horizontal="left" vertical="center" wrapText="1" indent="2"/>
    </xf>
    <xf numFmtId="0" fontId="28" fillId="0" borderId="18" xfId="3" applyFont="1" applyBorder="1" applyAlignment="1">
      <alignment horizontal="left" vertical="center" wrapText="1" indent="2"/>
    </xf>
    <xf numFmtId="0" fontId="20" fillId="0" borderId="17" xfId="3" applyFont="1" applyBorder="1" applyAlignment="1">
      <alignment horizontal="center" vertical="top" wrapText="1"/>
    </xf>
    <xf numFmtId="0" fontId="28" fillId="0" borderId="19" xfId="3" applyFont="1" applyBorder="1" applyAlignment="1">
      <alignment horizontal="center" vertical="top" wrapText="1"/>
    </xf>
    <xf numFmtId="0" fontId="28" fillId="0" borderId="22" xfId="3" applyFont="1" applyBorder="1" applyAlignment="1">
      <alignment horizontal="left" vertical="center" wrapText="1" indent="2"/>
    </xf>
    <xf numFmtId="0" fontId="28" fillId="0" borderId="21" xfId="3" applyFont="1" applyBorder="1" applyAlignment="1">
      <alignment horizontal="left" vertical="center" wrapText="1" indent="2"/>
    </xf>
    <xf numFmtId="0" fontId="28" fillId="0" borderId="20" xfId="3" applyFont="1" applyBorder="1" applyAlignment="1">
      <alignment horizontal="left" vertical="center" wrapText="1" indent="2"/>
    </xf>
    <xf numFmtId="0" fontId="18" fillId="3" borderId="14" xfId="3" applyFont="1" applyFill="1" applyBorder="1" applyAlignment="1">
      <alignment horizontal="center" vertical="center" wrapText="1"/>
    </xf>
    <xf numFmtId="0" fontId="26" fillId="3" borderId="15" xfId="3" applyFont="1" applyFill="1" applyBorder="1" applyAlignment="1">
      <alignment horizontal="center" vertical="center" wrapText="1"/>
    </xf>
    <xf numFmtId="0" fontId="26" fillId="3" borderId="16" xfId="3" applyFont="1" applyFill="1" applyBorder="1" applyAlignment="1">
      <alignment horizontal="center" vertical="center" wrapText="1"/>
    </xf>
    <xf numFmtId="0" fontId="11" fillId="0" borderId="17" xfId="3" applyBorder="1" applyAlignment="1">
      <alignment horizontal="left" vertical="center" wrapText="1"/>
    </xf>
    <xf numFmtId="0" fontId="11" fillId="0" borderId="18" xfId="3" applyBorder="1" applyAlignment="1">
      <alignment horizontal="left" vertical="center" wrapText="1"/>
    </xf>
    <xf numFmtId="0" fontId="20" fillId="0" borderId="17" xfId="3" applyFont="1" applyBorder="1" applyAlignment="1">
      <alignment horizontal="center" vertical="center" wrapText="1"/>
    </xf>
    <xf numFmtId="0" fontId="28" fillId="0" borderId="17" xfId="3" applyFont="1" applyBorder="1" applyAlignment="1">
      <alignment horizontal="left" vertical="center" wrapText="1" indent="1"/>
    </xf>
    <xf numFmtId="0" fontId="28" fillId="0" borderId="19" xfId="3" applyFont="1" applyBorder="1" applyAlignment="1">
      <alignment horizontal="left" vertical="center" wrapText="1" indent="1"/>
    </xf>
    <xf numFmtId="0" fontId="28" fillId="0" borderId="18" xfId="3" applyFont="1" applyBorder="1" applyAlignment="1">
      <alignment horizontal="left" vertical="center" wrapText="1" indent="1"/>
    </xf>
    <xf numFmtId="0" fontId="25" fillId="5" borderId="23" xfId="0" applyFont="1" applyFill="1" applyBorder="1" applyAlignment="1">
      <alignment horizontal="center" vertical="center" wrapText="1"/>
    </xf>
    <xf numFmtId="0" fontId="28" fillId="0" borderId="14" xfId="3" applyFont="1" applyBorder="1" applyAlignment="1">
      <alignment horizontal="left" vertical="top" wrapText="1"/>
    </xf>
    <xf numFmtId="0" fontId="28" fillId="0" borderId="16" xfId="3" applyFont="1" applyBorder="1" applyAlignment="1">
      <alignment horizontal="left" vertical="top" wrapText="1"/>
    </xf>
    <xf numFmtId="0" fontId="28" fillId="0" borderId="17" xfId="3" applyFont="1" applyBorder="1" applyAlignment="1">
      <alignment horizontal="left" vertical="top" wrapText="1" indent="2"/>
    </xf>
    <xf numFmtId="0" fontId="28" fillId="0" borderId="19" xfId="3" applyFont="1" applyBorder="1" applyAlignment="1">
      <alignment horizontal="left" vertical="top" wrapText="1" indent="2"/>
    </xf>
    <xf numFmtId="0" fontId="28" fillId="0" borderId="18" xfId="3" applyFont="1" applyBorder="1" applyAlignment="1">
      <alignment horizontal="left" vertical="top" wrapText="1" indent="2"/>
    </xf>
    <xf numFmtId="0" fontId="28" fillId="0" borderId="17" xfId="3" applyFont="1" applyBorder="1" applyAlignment="1">
      <alignment horizontal="left" vertical="top" wrapText="1" indent="4"/>
    </xf>
    <xf numFmtId="0" fontId="28" fillId="0" borderId="19" xfId="3" applyFont="1" applyBorder="1" applyAlignment="1">
      <alignment horizontal="left" vertical="top" wrapText="1" indent="4"/>
    </xf>
    <xf numFmtId="0" fontId="28" fillId="0" borderId="18" xfId="3" applyFont="1" applyBorder="1" applyAlignment="1">
      <alignment horizontal="left" vertical="top" wrapText="1" indent="4"/>
    </xf>
    <xf numFmtId="0" fontId="28" fillId="0" borderId="17" xfId="3" applyFont="1" applyBorder="1" applyAlignment="1">
      <alignment horizontal="center" vertical="top" wrapText="1"/>
    </xf>
    <xf numFmtId="0" fontId="26" fillId="3" borderId="14" xfId="3" applyFont="1" applyFill="1" applyBorder="1" applyAlignment="1">
      <alignment horizontal="left" vertical="top" wrapText="1" indent="16"/>
    </xf>
    <xf numFmtId="0" fontId="26" fillId="3" borderId="15" xfId="3" applyFont="1" applyFill="1" applyBorder="1" applyAlignment="1">
      <alignment horizontal="left" vertical="top" wrapText="1" indent="16"/>
    </xf>
    <xf numFmtId="0" fontId="26" fillId="3" borderId="16" xfId="3" applyFont="1" applyFill="1" applyBorder="1" applyAlignment="1">
      <alignment horizontal="left" vertical="top" wrapText="1" indent="16"/>
    </xf>
    <xf numFmtId="0" fontId="28" fillId="0" borderId="17" xfId="3" applyFont="1" applyBorder="1" applyAlignment="1">
      <alignment horizontal="left" vertical="top" wrapText="1" indent="1"/>
    </xf>
    <xf numFmtId="0" fontId="28" fillId="0" borderId="19" xfId="3" applyFont="1" applyBorder="1" applyAlignment="1">
      <alignment horizontal="left" vertical="top" wrapText="1" indent="1"/>
    </xf>
    <xf numFmtId="0" fontId="28" fillId="0" borderId="18" xfId="3" applyFont="1" applyBorder="1" applyAlignment="1">
      <alignment horizontal="left" vertical="top" wrapText="1" indent="1"/>
    </xf>
    <xf numFmtId="0" fontId="12" fillId="3" borderId="13" xfId="3" applyFont="1" applyFill="1" applyBorder="1" applyAlignment="1">
      <alignment horizontal="center" vertical="top" wrapText="1"/>
    </xf>
    <xf numFmtId="0" fontId="7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31" fillId="6" borderId="0" xfId="5" applyFont="1" applyFill="1" applyAlignment="1">
      <alignment horizontal="center" vertical="center" wrapText="1"/>
    </xf>
    <xf numFmtId="0" fontId="1" fillId="0" borderId="0" xfId="5"/>
    <xf numFmtId="0" fontId="30" fillId="0" borderId="24" xfId="5" applyFont="1" applyBorder="1" applyAlignment="1">
      <alignment horizontal="left"/>
    </xf>
    <xf numFmtId="0" fontId="30" fillId="0" borderId="24" xfId="5" applyFont="1" applyBorder="1"/>
    <xf numFmtId="0" fontId="30" fillId="0" borderId="0" xfId="5" applyFont="1"/>
    <xf numFmtId="0" fontId="30" fillId="0" borderId="24" xfId="5" applyFont="1" applyBorder="1" applyAlignment="1">
      <alignment horizontal="center" vertical="center"/>
    </xf>
    <xf numFmtId="0" fontId="1" fillId="0" borderId="0" xfId="5" applyAlignment="1">
      <alignment horizontal="center"/>
    </xf>
    <xf numFmtId="0" fontId="30" fillId="0" borderId="0" xfId="5" applyFont="1" applyAlignment="1">
      <alignment horizontal="center"/>
    </xf>
    <xf numFmtId="0" fontId="1" fillId="0" borderId="24" xfId="5" applyBorder="1"/>
    <xf numFmtId="0" fontId="1" fillId="0" borderId="24" xfId="5" applyBorder="1" applyAlignment="1">
      <alignment horizontal="center"/>
    </xf>
    <xf numFmtId="0" fontId="30" fillId="0" borderId="24" xfId="5" applyFont="1" applyBorder="1" applyAlignment="1">
      <alignment horizontal="center"/>
    </xf>
    <xf numFmtId="0" fontId="1" fillId="0" borderId="0" xfId="5" applyAlignment="1">
      <alignment horizontal="left" indent="1"/>
    </xf>
    <xf numFmtId="0" fontId="30" fillId="0" borderId="24" xfId="5" applyFont="1" applyBorder="1" applyAlignment="1">
      <alignment horizontal="center" vertical="center" wrapText="1"/>
    </xf>
    <xf numFmtId="0" fontId="30" fillId="0" borderId="0" xfId="5" applyFont="1" applyAlignment="1">
      <alignment horizontal="center" vertical="center" wrapText="1"/>
    </xf>
    <xf numFmtId="0" fontId="32" fillId="0" borderId="0" xfId="5" applyFont="1" applyAlignment="1">
      <alignment horizontal="center"/>
    </xf>
    <xf numFmtId="0" fontId="33" fillId="0" borderId="0" xfId="5" applyFont="1" applyAlignment="1">
      <alignment horizontal="center"/>
    </xf>
    <xf numFmtId="0" fontId="32" fillId="0" borderId="24" xfId="5" applyFont="1" applyBorder="1" applyAlignment="1">
      <alignment horizontal="center"/>
    </xf>
    <xf numFmtId="0" fontId="33" fillId="0" borderId="24" xfId="5" applyFont="1" applyBorder="1" applyAlignment="1">
      <alignment horizontal="center"/>
    </xf>
    <xf numFmtId="0" fontId="32" fillId="0" borderId="0" xfId="5" applyFont="1"/>
    <xf numFmtId="0" fontId="18" fillId="3" borderId="25" xfId="3" applyFont="1" applyFill="1" applyBorder="1" applyAlignment="1">
      <alignment horizontal="center" vertical="center" wrapText="1"/>
    </xf>
    <xf numFmtId="0" fontId="18" fillId="3" borderId="0" xfId="3" applyFont="1" applyFill="1" applyAlignment="1">
      <alignment horizontal="center" vertical="center" wrapText="1"/>
    </xf>
    <xf numFmtId="0" fontId="34" fillId="0" borderId="0" xfId="5" applyFont="1"/>
    <xf numFmtId="0" fontId="34" fillId="0" borderId="0" xfId="5" applyFont="1" applyAlignment="1">
      <alignment horizontal="center"/>
    </xf>
    <xf numFmtId="0" fontId="34" fillId="0" borderId="0" xfId="5" applyFont="1" applyAlignment="1">
      <alignment vertical="center" wrapText="1"/>
    </xf>
    <xf numFmtId="0" fontId="34" fillId="7" borderId="0" xfId="5" applyFont="1" applyFill="1" applyAlignment="1">
      <alignment wrapText="1"/>
    </xf>
    <xf numFmtId="0" fontId="36" fillId="7" borderId="26" xfId="5" applyFont="1" applyFill="1" applyBorder="1" applyAlignment="1">
      <alignment wrapText="1"/>
    </xf>
    <xf numFmtId="0" fontId="36" fillId="7" borderId="12" xfId="5" applyFont="1" applyFill="1" applyBorder="1" applyAlignment="1">
      <alignment horizontal="center" wrapText="1"/>
    </xf>
    <xf numFmtId="0" fontId="36" fillId="7" borderId="12" xfId="5" applyFont="1" applyFill="1" applyBorder="1" applyAlignment="1">
      <alignment wrapText="1"/>
    </xf>
    <xf numFmtId="0" fontId="36" fillId="7" borderId="27" xfId="5" applyFont="1" applyFill="1" applyBorder="1" applyAlignment="1">
      <alignment wrapText="1"/>
    </xf>
    <xf numFmtId="0" fontId="36" fillId="7" borderId="0" xfId="5" applyFont="1" applyFill="1" applyAlignment="1">
      <alignment wrapText="1"/>
    </xf>
    <xf numFmtId="0" fontId="34" fillId="7" borderId="26" xfId="5" applyFont="1" applyFill="1" applyBorder="1" applyAlignment="1">
      <alignment wrapText="1"/>
    </xf>
    <xf numFmtId="0" fontId="34" fillId="7" borderId="12" xfId="5" applyFont="1" applyFill="1" applyBorder="1" applyAlignment="1">
      <alignment horizontal="center" wrapText="1"/>
    </xf>
    <xf numFmtId="0" fontId="34" fillId="7" borderId="12" xfId="5" applyFont="1" applyFill="1" applyBorder="1" applyAlignment="1">
      <alignment wrapText="1"/>
    </xf>
    <xf numFmtId="0" fontId="34" fillId="7" borderId="27" xfId="5" applyFont="1" applyFill="1" applyBorder="1" applyAlignment="1">
      <alignment wrapText="1"/>
    </xf>
    <xf numFmtId="0" fontId="34" fillId="0" borderId="28" xfId="5" applyFont="1" applyBorder="1" applyAlignment="1">
      <alignment wrapText="1"/>
    </xf>
    <xf numFmtId="0" fontId="34" fillId="0" borderId="29" xfId="5" applyFont="1" applyBorder="1" applyAlignment="1">
      <alignment horizontal="center" wrapText="1"/>
    </xf>
    <xf numFmtId="0" fontId="34" fillId="0" borderId="29" xfId="5" applyFont="1" applyBorder="1" applyAlignment="1">
      <alignment wrapText="1"/>
    </xf>
    <xf numFmtId="0" fontId="34" fillId="0" borderId="30" xfId="5" applyFont="1" applyBorder="1" applyAlignment="1">
      <alignment wrapText="1"/>
    </xf>
    <xf numFmtId="0" fontId="34" fillId="0" borderId="0" xfId="5" applyFont="1" applyAlignment="1">
      <alignment wrapText="1"/>
    </xf>
    <xf numFmtId="0" fontId="35" fillId="8" borderId="26" xfId="5" applyFont="1" applyFill="1" applyBorder="1" applyAlignment="1">
      <alignment horizontal="center" vertical="center" wrapText="1"/>
    </xf>
    <xf numFmtId="0" fontId="35" fillId="8" borderId="12" xfId="5" applyFont="1" applyFill="1" applyBorder="1" applyAlignment="1">
      <alignment horizontal="center" vertical="center" wrapText="1"/>
    </xf>
    <xf numFmtId="0" fontId="35" fillId="8" borderId="27" xfId="5" applyFont="1" applyFill="1" applyBorder="1" applyAlignment="1">
      <alignment horizontal="center" vertical="center" wrapText="1"/>
    </xf>
    <xf numFmtId="0" fontId="35" fillId="9" borderId="26" xfId="5" applyFont="1" applyFill="1" applyBorder="1" applyAlignment="1">
      <alignment horizontal="center" vertical="center" wrapText="1"/>
    </xf>
    <xf numFmtId="0" fontId="35" fillId="9" borderId="12" xfId="5" applyFont="1" applyFill="1" applyBorder="1" applyAlignment="1">
      <alignment horizontal="center" vertical="center" wrapText="1"/>
    </xf>
    <xf numFmtId="0" fontId="35" fillId="9" borderId="27" xfId="5" applyFont="1" applyFill="1" applyBorder="1" applyAlignment="1">
      <alignment horizontal="center" vertical="center" wrapText="1"/>
    </xf>
    <xf numFmtId="0" fontId="37" fillId="0" borderId="0" xfId="5" applyFont="1"/>
  </cellXfs>
  <cellStyles count="6">
    <cellStyle name="Normal" xfId="0" builtinId="0" customBuiltin="1"/>
    <cellStyle name="Normal 2" xfId="1" xr:uid="{00000000-0005-0000-0000-000001000000}"/>
    <cellStyle name="Normal 2 2" xfId="2" xr:uid="{00000000-0005-0000-0000-000002000000}"/>
    <cellStyle name="Normal 3" xfId="3" xr:uid="{00000000-0005-0000-0000-000003000000}"/>
    <cellStyle name="Normal 3 2" xfId="4" xr:uid="{202D2C99-866F-40D8-ACAB-46903A281410}"/>
    <cellStyle name="Normal 4" xfId="5" xr:uid="{CBDA7966-E02D-451B-AD11-5CE62AAB2D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A7328-2DE0-43A1-B66A-9413F52E8C68}">
  <sheetPr>
    <pageSetUpPr fitToPage="1"/>
  </sheetPr>
  <dimension ref="A1:G105"/>
  <sheetViews>
    <sheetView tabSelected="1" workbookViewId="0">
      <selection activeCell="L21" sqref="L21"/>
    </sheetView>
  </sheetViews>
  <sheetFormatPr baseColWidth="10" defaultRowHeight="11.25"/>
  <cols>
    <col min="1" max="1" width="29.85546875" style="132" bestFit="1" customWidth="1"/>
    <col min="2" max="2" width="4.7109375" style="133" bestFit="1" customWidth="1"/>
    <col min="3" max="3" width="9.42578125" style="133" bestFit="1" customWidth="1"/>
    <col min="4" max="4" width="18.5703125" style="132" bestFit="1" customWidth="1"/>
    <col min="5" max="5" width="9.85546875" style="132" bestFit="1" customWidth="1"/>
    <col min="6" max="6" width="10.85546875" style="132" bestFit="1" customWidth="1"/>
    <col min="7" max="7" width="8.140625" style="132" bestFit="1" customWidth="1"/>
    <col min="8" max="16384" width="11.42578125" style="132"/>
  </cols>
  <sheetData>
    <row r="1" spans="1:7" s="40" customFormat="1" ht="41.1" customHeight="1">
      <c r="A1" s="130" t="s">
        <v>215</v>
      </c>
      <c r="B1" s="131"/>
      <c r="C1" s="131"/>
      <c r="D1" s="131"/>
      <c r="E1" s="131"/>
      <c r="F1" s="131"/>
      <c r="G1" s="131"/>
    </row>
    <row r="3" spans="1:7" s="134" customFormat="1" ht="15" customHeight="1">
      <c r="A3" s="41" t="s">
        <v>241</v>
      </c>
      <c r="B3" s="41" t="s">
        <v>242</v>
      </c>
      <c r="C3" s="41" t="s">
        <v>243</v>
      </c>
      <c r="D3" s="41" t="s">
        <v>244</v>
      </c>
      <c r="E3" s="41"/>
      <c r="F3" s="41"/>
      <c r="G3" s="41"/>
    </row>
    <row r="4" spans="1:7" s="135" customFormat="1">
      <c r="A4" s="150" t="s">
        <v>176</v>
      </c>
      <c r="B4" s="151">
        <f>SUM(B5:B6)</f>
        <v>2</v>
      </c>
      <c r="C4" s="151">
        <f>SUM(C5:C6)</f>
        <v>0</v>
      </c>
      <c r="D4" s="151"/>
      <c r="E4" s="151"/>
      <c r="F4" s="151"/>
      <c r="G4" s="152"/>
    </row>
    <row r="5" spans="1:7" s="140" customFormat="1">
      <c r="A5" s="136" t="s">
        <v>167</v>
      </c>
      <c r="B5" s="137">
        <v>1</v>
      </c>
      <c r="C5" s="137"/>
      <c r="D5" s="138"/>
      <c r="E5" s="138" t="s">
        <v>245</v>
      </c>
      <c r="F5" s="138"/>
      <c r="G5" s="139"/>
    </row>
    <row r="6" spans="1:7" s="140" customFormat="1">
      <c r="A6" s="136" t="s">
        <v>246</v>
      </c>
      <c r="B6" s="137">
        <v>1</v>
      </c>
      <c r="C6" s="137"/>
      <c r="D6" s="138" t="s">
        <v>247</v>
      </c>
      <c r="E6" s="138"/>
      <c r="F6" s="138"/>
      <c r="G6" s="139"/>
    </row>
    <row r="7" spans="1:7" s="135" customFormat="1">
      <c r="A7" s="150" t="s">
        <v>248</v>
      </c>
      <c r="B7" s="151">
        <f>+B8+B18+B27+B30</f>
        <v>24</v>
      </c>
      <c r="C7" s="151">
        <f>+C8+C18+C27+C30</f>
        <v>0</v>
      </c>
      <c r="D7" s="151"/>
      <c r="E7" s="151"/>
      <c r="F7" s="151"/>
      <c r="G7" s="152"/>
    </row>
    <row r="8" spans="1:7" s="135" customFormat="1">
      <c r="A8" s="153" t="s">
        <v>172</v>
      </c>
      <c r="B8" s="154">
        <f>SUM(B9:B17)</f>
        <v>9</v>
      </c>
      <c r="C8" s="154">
        <f>SUM(C9:C17)</f>
        <v>0</v>
      </c>
      <c r="D8" s="154"/>
      <c r="E8" s="154"/>
      <c r="F8" s="154"/>
      <c r="G8" s="155"/>
    </row>
    <row r="9" spans="1:7" s="140" customFormat="1">
      <c r="A9" s="136" t="s">
        <v>217</v>
      </c>
      <c r="B9" s="137">
        <v>1</v>
      </c>
      <c r="C9" s="137"/>
      <c r="D9" s="138" t="s">
        <v>247</v>
      </c>
      <c r="E9" s="138"/>
      <c r="F9" s="138"/>
      <c r="G9" s="139"/>
    </row>
    <row r="10" spans="1:7" s="140" customFormat="1" ht="22.5">
      <c r="A10" s="136" t="s">
        <v>249</v>
      </c>
      <c r="B10" s="137">
        <v>1</v>
      </c>
      <c r="C10" s="137"/>
      <c r="D10" s="138"/>
      <c r="E10" s="138" t="s">
        <v>245</v>
      </c>
      <c r="F10" s="138"/>
      <c r="G10" s="139"/>
    </row>
    <row r="11" spans="1:7" s="135" customFormat="1" ht="22.5">
      <c r="A11" s="141" t="s">
        <v>250</v>
      </c>
      <c r="B11" s="142">
        <v>1</v>
      </c>
      <c r="C11" s="142"/>
      <c r="D11" s="143"/>
      <c r="E11" s="143" t="s">
        <v>245</v>
      </c>
      <c r="F11" s="143"/>
      <c r="G11" s="144"/>
    </row>
    <row r="12" spans="1:7" s="135" customFormat="1" ht="22.5">
      <c r="A12" s="141" t="s">
        <v>251</v>
      </c>
      <c r="B12" s="142">
        <v>1</v>
      </c>
      <c r="C12" s="142"/>
      <c r="D12" s="143"/>
      <c r="E12" s="143"/>
      <c r="F12" s="143"/>
      <c r="G12" s="144" t="s">
        <v>252</v>
      </c>
    </row>
    <row r="13" spans="1:7" s="140" customFormat="1">
      <c r="A13" s="136" t="s">
        <v>253</v>
      </c>
      <c r="B13" s="137">
        <v>1</v>
      </c>
      <c r="C13" s="137"/>
      <c r="D13" s="138" t="s">
        <v>247</v>
      </c>
      <c r="E13" s="138"/>
      <c r="F13" s="138"/>
      <c r="G13" s="139"/>
    </row>
    <row r="14" spans="1:7" s="140" customFormat="1">
      <c r="A14" s="136" t="s">
        <v>253</v>
      </c>
      <c r="B14" s="137">
        <v>1</v>
      </c>
      <c r="C14" s="137"/>
      <c r="D14" s="138" t="s">
        <v>247</v>
      </c>
      <c r="E14" s="138"/>
      <c r="F14" s="138"/>
      <c r="G14" s="139"/>
    </row>
    <row r="15" spans="1:7" s="140" customFormat="1">
      <c r="A15" s="136" t="s">
        <v>253</v>
      </c>
      <c r="B15" s="137">
        <v>1</v>
      </c>
      <c r="C15" s="137"/>
      <c r="D15" s="138" t="s">
        <v>247</v>
      </c>
      <c r="E15" s="138"/>
      <c r="F15" s="138"/>
      <c r="G15" s="139"/>
    </row>
    <row r="16" spans="1:7" s="140" customFormat="1">
      <c r="A16" s="136" t="s">
        <v>253</v>
      </c>
      <c r="B16" s="137">
        <v>1</v>
      </c>
      <c r="C16" s="137"/>
      <c r="D16" s="138"/>
      <c r="E16" s="138" t="s">
        <v>245</v>
      </c>
      <c r="F16" s="138"/>
      <c r="G16" s="139"/>
    </row>
    <row r="17" spans="1:7" s="140" customFormat="1">
      <c r="A17" s="136" t="s">
        <v>254</v>
      </c>
      <c r="B17" s="137">
        <v>1</v>
      </c>
      <c r="C17" s="137"/>
      <c r="D17" s="138"/>
      <c r="E17" s="138" t="s">
        <v>245</v>
      </c>
      <c r="F17" s="138"/>
      <c r="G17" s="139"/>
    </row>
    <row r="18" spans="1:7" s="135" customFormat="1">
      <c r="A18" s="153" t="s">
        <v>21</v>
      </c>
      <c r="B18" s="154">
        <f>SUM(B19:B26)</f>
        <v>8</v>
      </c>
      <c r="C18" s="154">
        <f>SUM(C19:C26)</f>
        <v>0</v>
      </c>
      <c r="D18" s="154"/>
      <c r="E18" s="154"/>
      <c r="F18" s="154"/>
      <c r="G18" s="155"/>
    </row>
    <row r="19" spans="1:7" s="140" customFormat="1">
      <c r="A19" s="136" t="s">
        <v>217</v>
      </c>
      <c r="B19" s="137">
        <v>1</v>
      </c>
      <c r="C19" s="137"/>
      <c r="D19" s="138"/>
      <c r="E19" s="138" t="s">
        <v>245</v>
      </c>
      <c r="F19" s="138"/>
      <c r="G19" s="139"/>
    </row>
    <row r="20" spans="1:7" s="140" customFormat="1" ht="22.5">
      <c r="A20" s="136" t="s">
        <v>255</v>
      </c>
      <c r="B20" s="137">
        <v>1</v>
      </c>
      <c r="C20" s="137"/>
      <c r="D20" s="138" t="s">
        <v>247</v>
      </c>
      <c r="E20" s="138"/>
      <c r="F20" s="138"/>
      <c r="G20" s="139"/>
    </row>
    <row r="21" spans="1:7" s="135" customFormat="1" ht="22.5">
      <c r="A21" s="141" t="s">
        <v>256</v>
      </c>
      <c r="B21" s="142">
        <v>1</v>
      </c>
      <c r="C21" s="142"/>
      <c r="D21" s="143"/>
      <c r="E21" s="143"/>
      <c r="F21" s="143"/>
      <c r="G21" s="144" t="s">
        <v>252</v>
      </c>
    </row>
    <row r="22" spans="1:7" s="140" customFormat="1">
      <c r="A22" s="136" t="s">
        <v>253</v>
      </c>
      <c r="B22" s="137">
        <v>1</v>
      </c>
      <c r="C22" s="137"/>
      <c r="D22" s="138" t="s">
        <v>247</v>
      </c>
      <c r="E22" s="138"/>
      <c r="F22" s="138"/>
      <c r="G22" s="139"/>
    </row>
    <row r="23" spans="1:7" s="140" customFormat="1">
      <c r="A23" s="136" t="s">
        <v>253</v>
      </c>
      <c r="B23" s="137">
        <v>1</v>
      </c>
      <c r="C23" s="137"/>
      <c r="D23" s="138" t="s">
        <v>247</v>
      </c>
      <c r="E23" s="138"/>
      <c r="F23" s="138"/>
      <c r="G23" s="139"/>
    </row>
    <row r="24" spans="1:7" s="140" customFormat="1">
      <c r="A24" s="136" t="s">
        <v>253</v>
      </c>
      <c r="B24" s="137">
        <v>1</v>
      </c>
      <c r="C24" s="137"/>
      <c r="D24" s="138" t="s">
        <v>247</v>
      </c>
      <c r="E24" s="138"/>
      <c r="F24" s="138"/>
      <c r="G24" s="139"/>
    </row>
    <row r="25" spans="1:7" s="140" customFormat="1">
      <c r="A25" s="136" t="s">
        <v>253</v>
      </c>
      <c r="B25" s="137">
        <v>1</v>
      </c>
      <c r="C25" s="137"/>
      <c r="D25" s="138"/>
      <c r="E25" s="138" t="s">
        <v>245</v>
      </c>
      <c r="F25" s="138"/>
      <c r="G25" s="139"/>
    </row>
    <row r="26" spans="1:7" s="135" customFormat="1">
      <c r="A26" s="136" t="s">
        <v>253</v>
      </c>
      <c r="B26" s="142">
        <v>1</v>
      </c>
      <c r="C26" s="142"/>
      <c r="D26" s="143"/>
      <c r="E26" s="143" t="s">
        <v>245</v>
      </c>
      <c r="F26" s="143"/>
      <c r="G26" s="139"/>
    </row>
    <row r="27" spans="1:7" s="135" customFormat="1">
      <c r="A27" s="153" t="s">
        <v>173</v>
      </c>
      <c r="B27" s="154">
        <f>SUM(B28:B29)</f>
        <v>2</v>
      </c>
      <c r="C27" s="154">
        <f>SUM(C28:C29)</f>
        <v>0</v>
      </c>
      <c r="D27" s="154"/>
      <c r="E27" s="154"/>
      <c r="F27" s="154"/>
      <c r="G27" s="155"/>
    </row>
    <row r="28" spans="1:7" s="135" customFormat="1">
      <c r="A28" s="141" t="s">
        <v>257</v>
      </c>
      <c r="B28" s="142">
        <v>1</v>
      </c>
      <c r="C28" s="142"/>
      <c r="D28" s="143"/>
      <c r="E28" s="143"/>
      <c r="F28" s="143"/>
      <c r="G28" s="144" t="s">
        <v>252</v>
      </c>
    </row>
    <row r="29" spans="1:7" s="140" customFormat="1">
      <c r="A29" s="136" t="s">
        <v>258</v>
      </c>
      <c r="B29" s="137">
        <v>1</v>
      </c>
      <c r="C29" s="137"/>
      <c r="D29" s="138" t="s">
        <v>247</v>
      </c>
      <c r="E29" s="138"/>
      <c r="F29" s="138"/>
      <c r="G29" s="139"/>
    </row>
    <row r="30" spans="1:7" s="135" customFormat="1">
      <c r="A30" s="153" t="s">
        <v>19</v>
      </c>
      <c r="B30" s="154">
        <f>SUM(B31:B35)</f>
        <v>5</v>
      </c>
      <c r="C30" s="154">
        <f>SUM(C31:C35)</f>
        <v>0</v>
      </c>
      <c r="D30" s="154"/>
      <c r="E30" s="154"/>
      <c r="F30" s="154"/>
      <c r="G30" s="155"/>
    </row>
    <row r="31" spans="1:7" s="140" customFormat="1">
      <c r="A31" s="136" t="s">
        <v>259</v>
      </c>
      <c r="B31" s="137">
        <v>1</v>
      </c>
      <c r="C31" s="137"/>
      <c r="D31" s="138"/>
      <c r="E31" s="138"/>
      <c r="F31" s="138" t="s">
        <v>46</v>
      </c>
      <c r="G31" s="139"/>
    </row>
    <row r="32" spans="1:7" s="140" customFormat="1">
      <c r="A32" s="136" t="s">
        <v>259</v>
      </c>
      <c r="B32" s="137">
        <v>1</v>
      </c>
      <c r="C32" s="137"/>
      <c r="D32" s="138"/>
      <c r="E32" s="138"/>
      <c r="F32" s="138" t="s">
        <v>3</v>
      </c>
      <c r="G32" s="139"/>
    </row>
    <row r="33" spans="1:7" s="140" customFormat="1">
      <c r="A33" s="136" t="s">
        <v>259</v>
      </c>
      <c r="B33" s="137">
        <v>1</v>
      </c>
      <c r="C33" s="137"/>
      <c r="D33" s="138"/>
      <c r="E33" s="138"/>
      <c r="F33" s="138" t="s">
        <v>182</v>
      </c>
      <c r="G33" s="139"/>
    </row>
    <row r="34" spans="1:7" s="140" customFormat="1">
      <c r="A34" s="136" t="s">
        <v>259</v>
      </c>
      <c r="B34" s="137">
        <v>1</v>
      </c>
      <c r="C34" s="137"/>
      <c r="D34" s="138"/>
      <c r="E34" s="138"/>
      <c r="F34" s="138" t="s">
        <v>183</v>
      </c>
      <c r="G34" s="139"/>
    </row>
    <row r="35" spans="1:7" s="140" customFormat="1">
      <c r="A35" s="136" t="s">
        <v>259</v>
      </c>
      <c r="B35" s="137">
        <v>1</v>
      </c>
      <c r="C35" s="137"/>
      <c r="D35" s="138"/>
      <c r="E35" s="138"/>
      <c r="F35" s="138" t="s">
        <v>181</v>
      </c>
      <c r="G35" s="139"/>
    </row>
    <row r="36" spans="1:7" s="135" customFormat="1">
      <c r="A36" s="150" t="s">
        <v>260</v>
      </c>
      <c r="B36" s="151">
        <f>+B37+B43</f>
        <v>8</v>
      </c>
      <c r="C36" s="151">
        <f>+C37+C43</f>
        <v>0</v>
      </c>
      <c r="D36" s="151"/>
      <c r="E36" s="151"/>
      <c r="F36" s="151"/>
      <c r="G36" s="152"/>
    </row>
    <row r="37" spans="1:7" s="135" customFormat="1" ht="22.5">
      <c r="A37" s="153" t="s">
        <v>261</v>
      </c>
      <c r="B37" s="154">
        <f>SUM(B38:B42)</f>
        <v>5</v>
      </c>
      <c r="C37" s="154">
        <f>SUM(C38:C42)</f>
        <v>0</v>
      </c>
      <c r="D37" s="154"/>
      <c r="E37" s="154"/>
      <c r="F37" s="154"/>
      <c r="G37" s="155"/>
    </row>
    <row r="38" spans="1:7" s="140" customFormat="1">
      <c r="A38" s="136" t="s">
        <v>217</v>
      </c>
      <c r="B38" s="137">
        <v>1</v>
      </c>
      <c r="C38" s="137"/>
      <c r="D38" s="138" t="s">
        <v>247</v>
      </c>
      <c r="E38" s="138"/>
      <c r="F38" s="138"/>
      <c r="G38" s="139"/>
    </row>
    <row r="39" spans="1:7" s="140" customFormat="1">
      <c r="A39" s="136" t="s">
        <v>262</v>
      </c>
      <c r="B39" s="137">
        <v>1</v>
      </c>
      <c r="C39" s="137"/>
      <c r="D39" s="138" t="s">
        <v>247</v>
      </c>
      <c r="E39" s="138"/>
      <c r="F39" s="138"/>
      <c r="G39" s="139"/>
    </row>
    <row r="40" spans="1:7" s="135" customFormat="1">
      <c r="A40" s="141" t="s">
        <v>263</v>
      </c>
      <c r="B40" s="142">
        <v>1</v>
      </c>
      <c r="C40" s="142"/>
      <c r="D40" s="143"/>
      <c r="E40" s="143" t="s">
        <v>245</v>
      </c>
      <c r="F40" s="143"/>
      <c r="G40" s="144"/>
    </row>
    <row r="41" spans="1:7" s="135" customFormat="1">
      <c r="A41" s="141" t="s">
        <v>264</v>
      </c>
      <c r="B41" s="142">
        <v>1</v>
      </c>
      <c r="C41" s="142"/>
      <c r="D41" s="143"/>
      <c r="E41" s="143"/>
      <c r="F41" s="143"/>
      <c r="G41" s="144" t="s">
        <v>252</v>
      </c>
    </row>
    <row r="42" spans="1:7" s="140" customFormat="1">
      <c r="A42" s="136" t="s">
        <v>265</v>
      </c>
      <c r="B42" s="137">
        <v>1</v>
      </c>
      <c r="C42" s="137"/>
      <c r="D42" s="138" t="s">
        <v>247</v>
      </c>
      <c r="E42" s="138"/>
      <c r="F42" s="138"/>
      <c r="G42" s="139"/>
    </row>
    <row r="43" spans="1:7" s="135" customFormat="1">
      <c r="A43" s="153" t="s">
        <v>266</v>
      </c>
      <c r="B43" s="154">
        <f>SUM(B44:B46)</f>
        <v>3</v>
      </c>
      <c r="C43" s="154">
        <f>SUM(C44:C46)</f>
        <v>0</v>
      </c>
      <c r="D43" s="154"/>
      <c r="E43" s="154"/>
      <c r="F43" s="154"/>
      <c r="G43" s="155"/>
    </row>
    <row r="44" spans="1:7" s="140" customFormat="1">
      <c r="A44" s="136" t="s">
        <v>267</v>
      </c>
      <c r="B44" s="137">
        <v>1</v>
      </c>
      <c r="C44" s="137"/>
      <c r="D44" s="138" t="s">
        <v>247</v>
      </c>
      <c r="E44" s="138"/>
      <c r="F44" s="138"/>
      <c r="G44" s="139"/>
    </row>
    <row r="45" spans="1:7" s="140" customFormat="1">
      <c r="A45" s="136" t="s">
        <v>267</v>
      </c>
      <c r="B45" s="137">
        <v>1</v>
      </c>
      <c r="C45" s="137"/>
      <c r="D45" s="138"/>
      <c r="E45" s="138" t="s">
        <v>245</v>
      </c>
      <c r="F45" s="138"/>
      <c r="G45" s="139"/>
    </row>
    <row r="46" spans="1:7" s="135" customFormat="1">
      <c r="A46" s="136" t="s">
        <v>267</v>
      </c>
      <c r="B46" s="142">
        <v>1</v>
      </c>
      <c r="C46" s="142"/>
      <c r="D46" s="143"/>
      <c r="E46" s="143"/>
      <c r="F46" s="143"/>
      <c r="G46" s="144" t="s">
        <v>252</v>
      </c>
    </row>
    <row r="47" spans="1:7" s="135" customFormat="1" ht="22.5">
      <c r="A47" s="150" t="s">
        <v>268</v>
      </c>
      <c r="B47" s="151">
        <f>+B48</f>
        <v>6</v>
      </c>
      <c r="C47" s="151">
        <f t="shared" ref="C47" si="0">+C48</f>
        <v>0</v>
      </c>
      <c r="D47" s="151"/>
      <c r="E47" s="151"/>
      <c r="F47" s="151"/>
      <c r="G47" s="152"/>
    </row>
    <row r="48" spans="1:7" s="135" customFormat="1">
      <c r="A48" s="153" t="s">
        <v>269</v>
      </c>
      <c r="B48" s="154">
        <f>SUM(B49:B54)</f>
        <v>6</v>
      </c>
      <c r="C48" s="154">
        <f>SUM(C49:C54)</f>
        <v>0</v>
      </c>
      <c r="D48" s="154"/>
      <c r="E48" s="154"/>
      <c r="F48" s="154"/>
      <c r="G48" s="155"/>
    </row>
    <row r="49" spans="1:7" s="140" customFormat="1">
      <c r="A49" s="136" t="s">
        <v>270</v>
      </c>
      <c r="B49" s="137">
        <v>1</v>
      </c>
      <c r="C49" s="137"/>
      <c r="D49" s="138" t="s">
        <v>247</v>
      </c>
      <c r="E49" s="138"/>
      <c r="F49" s="138"/>
      <c r="G49" s="139"/>
    </row>
    <row r="50" spans="1:7" s="135" customFormat="1">
      <c r="A50" s="141" t="s">
        <v>271</v>
      </c>
      <c r="B50" s="142">
        <v>1</v>
      </c>
      <c r="C50" s="142"/>
      <c r="D50" s="143" t="s">
        <v>247</v>
      </c>
      <c r="E50" s="143"/>
      <c r="F50" s="143"/>
      <c r="G50" s="144"/>
    </row>
    <row r="51" spans="1:7" s="140" customFormat="1">
      <c r="A51" s="136" t="s">
        <v>272</v>
      </c>
      <c r="B51" s="137">
        <v>1</v>
      </c>
      <c r="C51" s="137"/>
      <c r="D51" s="138"/>
      <c r="E51" s="138" t="s">
        <v>245</v>
      </c>
      <c r="F51" s="138"/>
      <c r="G51" s="139"/>
    </row>
    <row r="52" spans="1:7" s="140" customFormat="1">
      <c r="A52" s="136" t="s">
        <v>273</v>
      </c>
      <c r="B52" s="137">
        <v>1</v>
      </c>
      <c r="C52" s="137"/>
      <c r="D52" s="138"/>
      <c r="E52" s="138" t="s">
        <v>245</v>
      </c>
      <c r="F52" s="138"/>
      <c r="G52" s="139"/>
    </row>
    <row r="53" spans="1:7" s="140" customFormat="1">
      <c r="A53" s="136" t="s">
        <v>273</v>
      </c>
      <c r="B53" s="137">
        <v>1</v>
      </c>
      <c r="C53" s="137"/>
      <c r="D53" s="138" t="s">
        <v>247</v>
      </c>
      <c r="E53" s="138"/>
      <c r="F53" s="138"/>
      <c r="G53" s="139"/>
    </row>
    <row r="54" spans="1:7" s="140" customFormat="1">
      <c r="A54" s="136" t="s">
        <v>274</v>
      </c>
      <c r="B54" s="137">
        <v>1</v>
      </c>
      <c r="C54" s="137"/>
      <c r="D54" s="138"/>
      <c r="E54" s="138" t="s">
        <v>245</v>
      </c>
      <c r="F54" s="138"/>
      <c r="G54" s="139"/>
    </row>
    <row r="55" spans="1:7" s="135" customFormat="1" ht="22.5">
      <c r="A55" s="150" t="s">
        <v>275</v>
      </c>
      <c r="B55" s="151">
        <f>SUM(B56:B68)</f>
        <v>13</v>
      </c>
      <c r="C55" s="151">
        <f>SUM(C56:C68)</f>
        <v>0</v>
      </c>
      <c r="D55" s="151"/>
      <c r="E55" s="151"/>
      <c r="F55" s="151"/>
      <c r="G55" s="152"/>
    </row>
    <row r="56" spans="1:7" s="140" customFormat="1">
      <c r="A56" s="136" t="s">
        <v>217</v>
      </c>
      <c r="B56" s="137">
        <v>1</v>
      </c>
      <c r="C56" s="137"/>
      <c r="D56" s="138" t="s">
        <v>276</v>
      </c>
      <c r="E56" s="138"/>
      <c r="F56" s="138"/>
      <c r="G56" s="139"/>
    </row>
    <row r="57" spans="1:7" s="140" customFormat="1">
      <c r="A57" s="136" t="s">
        <v>277</v>
      </c>
      <c r="B57" s="137">
        <v>1</v>
      </c>
      <c r="C57" s="137"/>
      <c r="D57" s="138"/>
      <c r="E57" s="138" t="s">
        <v>245</v>
      </c>
      <c r="F57" s="138"/>
      <c r="G57" s="139"/>
    </row>
    <row r="58" spans="1:7" s="140" customFormat="1">
      <c r="A58" s="136" t="s">
        <v>278</v>
      </c>
      <c r="B58" s="137">
        <v>1</v>
      </c>
      <c r="C58" s="137"/>
      <c r="D58" s="138"/>
      <c r="E58" s="138" t="s">
        <v>245</v>
      </c>
      <c r="F58" s="138"/>
      <c r="G58" s="139"/>
    </row>
    <row r="59" spans="1:7" s="140" customFormat="1">
      <c r="A59" s="136" t="s">
        <v>279</v>
      </c>
      <c r="B59" s="137">
        <v>1</v>
      </c>
      <c r="C59" s="137"/>
      <c r="D59" s="138"/>
      <c r="E59" s="138" t="s">
        <v>245</v>
      </c>
      <c r="F59" s="138"/>
      <c r="G59" s="139"/>
    </row>
    <row r="60" spans="1:7" s="140" customFormat="1">
      <c r="A60" s="136" t="s">
        <v>220</v>
      </c>
      <c r="B60" s="137">
        <v>1</v>
      </c>
      <c r="C60" s="137"/>
      <c r="D60" s="138"/>
      <c r="E60" s="138" t="s">
        <v>245</v>
      </c>
      <c r="F60" s="138"/>
      <c r="G60" s="139"/>
    </row>
    <row r="61" spans="1:7" s="140" customFormat="1">
      <c r="A61" s="136" t="s">
        <v>220</v>
      </c>
      <c r="B61" s="137">
        <v>1</v>
      </c>
      <c r="C61" s="137"/>
      <c r="D61" s="138" t="s">
        <v>276</v>
      </c>
      <c r="E61" s="138"/>
      <c r="F61" s="138"/>
      <c r="G61" s="139"/>
    </row>
    <row r="62" spans="1:7" s="140" customFormat="1">
      <c r="A62" s="136" t="s">
        <v>220</v>
      </c>
      <c r="B62" s="137">
        <v>1</v>
      </c>
      <c r="C62" s="137"/>
      <c r="D62" s="138" t="s">
        <v>276</v>
      </c>
      <c r="E62" s="138"/>
      <c r="F62" s="138"/>
      <c r="G62" s="139"/>
    </row>
    <row r="63" spans="1:7" s="140" customFormat="1">
      <c r="A63" s="136" t="s">
        <v>220</v>
      </c>
      <c r="B63" s="137">
        <v>1</v>
      </c>
      <c r="C63" s="137"/>
      <c r="D63" s="138" t="s">
        <v>276</v>
      </c>
      <c r="E63" s="138"/>
      <c r="F63" s="138"/>
      <c r="G63" s="139"/>
    </row>
    <row r="64" spans="1:7" s="140" customFormat="1">
      <c r="A64" s="136" t="s">
        <v>220</v>
      </c>
      <c r="B64" s="137">
        <v>1</v>
      </c>
      <c r="C64" s="137"/>
      <c r="D64" s="138"/>
      <c r="E64" s="138" t="s">
        <v>245</v>
      </c>
      <c r="F64" s="138"/>
      <c r="G64" s="139"/>
    </row>
    <row r="65" spans="1:7" s="140" customFormat="1">
      <c r="A65" s="136" t="s">
        <v>220</v>
      </c>
      <c r="B65" s="137">
        <v>1</v>
      </c>
      <c r="C65" s="137"/>
      <c r="D65" s="138" t="s">
        <v>276</v>
      </c>
      <c r="E65" s="138"/>
      <c r="F65" s="138"/>
      <c r="G65" s="139"/>
    </row>
    <row r="66" spans="1:7" s="140" customFormat="1">
      <c r="A66" s="136" t="s">
        <v>220</v>
      </c>
      <c r="B66" s="137">
        <v>1</v>
      </c>
      <c r="C66" s="137"/>
      <c r="D66" s="138" t="s">
        <v>276</v>
      </c>
      <c r="E66" s="138"/>
      <c r="F66" s="138"/>
      <c r="G66" s="139"/>
    </row>
    <row r="67" spans="1:7" s="135" customFormat="1">
      <c r="A67" s="136" t="s">
        <v>220</v>
      </c>
      <c r="B67" s="142">
        <v>1</v>
      </c>
      <c r="C67" s="142"/>
      <c r="D67" s="143"/>
      <c r="E67" s="143"/>
      <c r="F67" s="143"/>
      <c r="G67" s="144" t="s">
        <v>252</v>
      </c>
    </row>
    <row r="68" spans="1:7" s="140" customFormat="1">
      <c r="A68" s="136" t="s">
        <v>221</v>
      </c>
      <c r="B68" s="137">
        <v>1</v>
      </c>
      <c r="C68" s="137"/>
      <c r="D68" s="138" t="s">
        <v>276</v>
      </c>
      <c r="E68" s="138"/>
      <c r="F68" s="138"/>
      <c r="G68" s="139"/>
    </row>
    <row r="69" spans="1:7" s="135" customFormat="1" ht="22.5">
      <c r="A69" s="150" t="s">
        <v>280</v>
      </c>
      <c r="B69" s="151">
        <f>SUM(B70:B77)</f>
        <v>4</v>
      </c>
      <c r="C69" s="151">
        <f>SUM(C70:C77)</f>
        <v>4</v>
      </c>
      <c r="D69" s="151"/>
      <c r="E69" s="151"/>
      <c r="F69" s="151"/>
      <c r="G69" s="152"/>
    </row>
    <row r="70" spans="1:7" s="140" customFormat="1">
      <c r="A70" s="136" t="s">
        <v>270</v>
      </c>
      <c r="B70" s="137">
        <v>1</v>
      </c>
      <c r="C70" s="137"/>
      <c r="D70" s="138" t="s">
        <v>276</v>
      </c>
      <c r="E70" s="138"/>
      <c r="F70" s="138"/>
      <c r="G70" s="139"/>
    </row>
    <row r="71" spans="1:7" s="140" customFormat="1">
      <c r="A71" s="136" t="s">
        <v>281</v>
      </c>
      <c r="B71" s="137">
        <v>1</v>
      </c>
      <c r="C71" s="137"/>
      <c r="D71" s="138"/>
      <c r="E71" s="138" t="s">
        <v>245</v>
      </c>
      <c r="F71" s="138"/>
      <c r="G71" s="139"/>
    </row>
    <row r="72" spans="1:7" s="140" customFormat="1" ht="22.5">
      <c r="A72" s="136" t="s">
        <v>282</v>
      </c>
      <c r="B72" s="137">
        <v>1</v>
      </c>
      <c r="C72" s="137"/>
      <c r="D72" s="138" t="s">
        <v>276</v>
      </c>
      <c r="E72" s="138"/>
      <c r="F72" s="138"/>
      <c r="G72" s="139"/>
    </row>
    <row r="73" spans="1:7" s="140" customFormat="1">
      <c r="A73" s="136" t="s">
        <v>220</v>
      </c>
      <c r="B73" s="137">
        <v>1</v>
      </c>
      <c r="C73" s="137"/>
      <c r="D73" s="138" t="s">
        <v>276</v>
      </c>
      <c r="E73" s="138"/>
      <c r="F73" s="138"/>
      <c r="G73" s="139"/>
    </row>
    <row r="74" spans="1:7" s="140" customFormat="1">
      <c r="A74" s="136" t="s">
        <v>283</v>
      </c>
      <c r="B74" s="137"/>
      <c r="C74" s="137">
        <v>1</v>
      </c>
      <c r="D74" s="138"/>
      <c r="E74" s="138"/>
      <c r="F74" s="138"/>
      <c r="G74" s="144" t="s">
        <v>252</v>
      </c>
    </row>
    <row r="75" spans="1:7" s="140" customFormat="1">
      <c r="A75" s="136" t="s">
        <v>284</v>
      </c>
      <c r="B75" s="137"/>
      <c r="C75" s="137">
        <v>1</v>
      </c>
      <c r="D75" s="138"/>
      <c r="E75" s="138"/>
      <c r="F75" s="138"/>
      <c r="G75" s="144" t="s">
        <v>252</v>
      </c>
    </row>
    <row r="76" spans="1:7" s="140" customFormat="1">
      <c r="A76" s="136" t="s">
        <v>285</v>
      </c>
      <c r="B76" s="137"/>
      <c r="C76" s="137">
        <v>1</v>
      </c>
      <c r="D76" s="138"/>
      <c r="E76" s="138"/>
      <c r="F76" s="138"/>
      <c r="G76" s="144" t="s">
        <v>252</v>
      </c>
    </row>
    <row r="77" spans="1:7" s="140" customFormat="1" ht="22.5">
      <c r="A77" s="136" t="s">
        <v>286</v>
      </c>
      <c r="B77" s="137"/>
      <c r="C77" s="137">
        <v>1</v>
      </c>
      <c r="D77" s="138"/>
      <c r="E77" s="138"/>
      <c r="F77" s="138"/>
      <c r="G77" s="144" t="s">
        <v>252</v>
      </c>
    </row>
    <row r="78" spans="1:7" s="135" customFormat="1">
      <c r="A78" s="150" t="s">
        <v>287</v>
      </c>
      <c r="B78" s="151">
        <f>SUM(B79:B84)</f>
        <v>6</v>
      </c>
      <c r="C78" s="151">
        <f t="shared" ref="C78" si="1">SUM(C79:C84)</f>
        <v>0</v>
      </c>
      <c r="D78" s="151"/>
      <c r="E78" s="151"/>
      <c r="F78" s="151"/>
      <c r="G78" s="152"/>
    </row>
    <row r="79" spans="1:7" s="135" customFormat="1">
      <c r="A79" s="141" t="s">
        <v>270</v>
      </c>
      <c r="B79" s="142">
        <v>1</v>
      </c>
      <c r="C79" s="142"/>
      <c r="D79" s="143"/>
      <c r="E79" s="143" t="s">
        <v>245</v>
      </c>
      <c r="F79" s="143"/>
      <c r="G79" s="144"/>
    </row>
    <row r="80" spans="1:7" s="135" customFormat="1">
      <c r="A80" s="141" t="s">
        <v>288</v>
      </c>
      <c r="B80" s="142">
        <v>1</v>
      </c>
      <c r="C80" s="142"/>
      <c r="D80" s="143"/>
      <c r="E80" s="143" t="s">
        <v>245</v>
      </c>
      <c r="F80" s="143"/>
      <c r="G80" s="144"/>
    </row>
    <row r="81" spans="1:7" s="135" customFormat="1">
      <c r="A81" s="141" t="s">
        <v>288</v>
      </c>
      <c r="B81" s="142">
        <v>1</v>
      </c>
      <c r="C81" s="142"/>
      <c r="D81" s="143"/>
      <c r="E81" s="143" t="s">
        <v>245</v>
      </c>
      <c r="F81" s="143"/>
      <c r="G81" s="144"/>
    </row>
    <row r="82" spans="1:7" s="135" customFormat="1" ht="22.5">
      <c r="A82" s="141" t="s">
        <v>289</v>
      </c>
      <c r="B82" s="142">
        <v>1</v>
      </c>
      <c r="C82" s="142"/>
      <c r="D82" s="143"/>
      <c r="E82" s="143" t="s">
        <v>245</v>
      </c>
      <c r="F82" s="143"/>
      <c r="G82" s="144"/>
    </row>
    <row r="83" spans="1:7" s="135" customFormat="1">
      <c r="A83" s="141" t="s">
        <v>285</v>
      </c>
      <c r="B83" s="142">
        <v>1</v>
      </c>
      <c r="C83" s="142"/>
      <c r="D83" s="143"/>
      <c r="E83" s="143" t="s">
        <v>245</v>
      </c>
      <c r="F83" s="143"/>
      <c r="G83" s="144"/>
    </row>
    <row r="84" spans="1:7" s="135" customFormat="1">
      <c r="A84" s="141" t="s">
        <v>290</v>
      </c>
      <c r="B84" s="142">
        <v>1</v>
      </c>
      <c r="C84" s="142"/>
      <c r="D84" s="143"/>
      <c r="E84" s="143" t="s">
        <v>245</v>
      </c>
      <c r="F84" s="143"/>
      <c r="G84" s="144"/>
    </row>
    <row r="85" spans="1:7" s="135" customFormat="1" ht="22.5">
      <c r="A85" s="150" t="s">
        <v>291</v>
      </c>
      <c r="B85" s="151">
        <f>SUM(B86:B93)</f>
        <v>0</v>
      </c>
      <c r="C85" s="151">
        <f>SUM(C86:C93)</f>
        <v>8</v>
      </c>
      <c r="D85" s="151"/>
      <c r="E85" s="151"/>
      <c r="F85" s="151"/>
      <c r="G85" s="152"/>
    </row>
    <row r="86" spans="1:7" s="135" customFormat="1">
      <c r="A86" s="141" t="s">
        <v>217</v>
      </c>
      <c r="B86" s="142"/>
      <c r="C86" s="142">
        <v>1</v>
      </c>
      <c r="D86" s="138"/>
      <c r="E86" s="143"/>
      <c r="F86" s="143" t="s">
        <v>292</v>
      </c>
      <c r="G86" s="144"/>
    </row>
    <row r="87" spans="1:7" s="140" customFormat="1" ht="22.5">
      <c r="A87" s="136" t="s">
        <v>293</v>
      </c>
      <c r="B87" s="137"/>
      <c r="C87" s="137">
        <v>1</v>
      </c>
      <c r="D87" s="138"/>
      <c r="E87" s="138"/>
      <c r="F87" s="138" t="s">
        <v>292</v>
      </c>
      <c r="G87" s="139"/>
    </row>
    <row r="88" spans="1:7" s="140" customFormat="1" ht="22.5">
      <c r="A88" s="136" t="s">
        <v>293</v>
      </c>
      <c r="B88" s="137"/>
      <c r="C88" s="137">
        <v>1</v>
      </c>
      <c r="D88" s="138"/>
      <c r="E88" s="138"/>
      <c r="F88" s="138" t="s">
        <v>292</v>
      </c>
      <c r="G88" s="139"/>
    </row>
    <row r="89" spans="1:7" s="140" customFormat="1" ht="22.5">
      <c r="A89" s="136" t="s">
        <v>293</v>
      </c>
      <c r="B89" s="137"/>
      <c r="C89" s="137">
        <v>1</v>
      </c>
      <c r="D89" s="138"/>
      <c r="E89" s="138"/>
      <c r="F89" s="138" t="s">
        <v>292</v>
      </c>
      <c r="G89" s="139"/>
    </row>
    <row r="90" spans="1:7" s="140" customFormat="1" ht="22.5">
      <c r="A90" s="136" t="s">
        <v>293</v>
      </c>
      <c r="B90" s="137"/>
      <c r="C90" s="137">
        <v>1</v>
      </c>
      <c r="D90" s="138"/>
      <c r="E90" s="138"/>
      <c r="F90" s="138" t="s">
        <v>292</v>
      </c>
      <c r="G90" s="139"/>
    </row>
    <row r="91" spans="1:7" s="140" customFormat="1" ht="22.5">
      <c r="A91" s="136" t="s">
        <v>293</v>
      </c>
      <c r="B91" s="137"/>
      <c r="C91" s="137">
        <v>1</v>
      </c>
      <c r="D91" s="138"/>
      <c r="E91" s="138"/>
      <c r="F91" s="138" t="s">
        <v>292</v>
      </c>
      <c r="G91" s="139"/>
    </row>
    <row r="92" spans="1:7" s="140" customFormat="1">
      <c r="A92" s="136" t="s">
        <v>294</v>
      </c>
      <c r="B92" s="137"/>
      <c r="C92" s="137">
        <v>1</v>
      </c>
      <c r="D92" s="138"/>
      <c r="E92" s="138"/>
      <c r="F92" s="138" t="s">
        <v>292</v>
      </c>
      <c r="G92" s="139"/>
    </row>
    <row r="93" spans="1:7" s="140" customFormat="1">
      <c r="A93" s="136" t="s">
        <v>294</v>
      </c>
      <c r="B93" s="137"/>
      <c r="C93" s="137">
        <v>1</v>
      </c>
      <c r="D93" s="138"/>
      <c r="E93" s="138"/>
      <c r="F93" s="138" t="s">
        <v>292</v>
      </c>
      <c r="G93" s="139"/>
    </row>
    <row r="94" spans="1:7" s="135" customFormat="1" ht="22.5">
      <c r="A94" s="150" t="s">
        <v>295</v>
      </c>
      <c r="B94" s="151">
        <f>SUM(B95:B101)</f>
        <v>7</v>
      </c>
      <c r="C94" s="151">
        <f>SUM(C95:C101)</f>
        <v>0</v>
      </c>
      <c r="D94" s="151"/>
      <c r="E94" s="151"/>
      <c r="F94" s="151"/>
      <c r="G94" s="152"/>
    </row>
    <row r="95" spans="1:7" s="140" customFormat="1">
      <c r="A95" s="136" t="s">
        <v>220</v>
      </c>
      <c r="B95" s="137">
        <v>1</v>
      </c>
      <c r="C95" s="137"/>
      <c r="D95" s="138"/>
      <c r="E95" s="138" t="s">
        <v>245</v>
      </c>
      <c r="F95" s="138"/>
      <c r="G95" s="139"/>
    </row>
    <row r="96" spans="1:7" s="140" customFormat="1">
      <c r="A96" s="136" t="s">
        <v>220</v>
      </c>
      <c r="B96" s="137">
        <v>1</v>
      </c>
      <c r="C96" s="137"/>
      <c r="D96" s="138"/>
      <c r="E96" s="138" t="s">
        <v>245</v>
      </c>
      <c r="F96" s="138"/>
      <c r="G96" s="139"/>
    </row>
    <row r="97" spans="1:7" s="140" customFormat="1">
      <c r="A97" s="136" t="s">
        <v>220</v>
      </c>
      <c r="B97" s="137">
        <v>1</v>
      </c>
      <c r="C97" s="137"/>
      <c r="D97" s="138"/>
      <c r="E97" s="138" t="s">
        <v>245</v>
      </c>
      <c r="F97" s="138"/>
      <c r="G97" s="139"/>
    </row>
    <row r="98" spans="1:7" s="140" customFormat="1">
      <c r="A98" s="136" t="s">
        <v>220</v>
      </c>
      <c r="B98" s="137">
        <v>1</v>
      </c>
      <c r="C98" s="137"/>
      <c r="D98" s="138" t="s">
        <v>247</v>
      </c>
      <c r="E98" s="138"/>
      <c r="F98" s="138"/>
      <c r="G98" s="139"/>
    </row>
    <row r="99" spans="1:7" s="140" customFormat="1">
      <c r="A99" s="136" t="s">
        <v>220</v>
      </c>
      <c r="B99" s="137">
        <v>1</v>
      </c>
      <c r="C99" s="137"/>
      <c r="D99" s="138"/>
      <c r="E99" s="138" t="s">
        <v>245</v>
      </c>
      <c r="F99" s="138"/>
      <c r="G99" s="139"/>
    </row>
    <row r="100" spans="1:7" s="140" customFormat="1">
      <c r="A100" s="136" t="s">
        <v>220</v>
      </c>
      <c r="B100" s="137">
        <v>1</v>
      </c>
      <c r="C100" s="137"/>
      <c r="D100" s="138" t="s">
        <v>247</v>
      </c>
      <c r="E100" s="138"/>
      <c r="F100" s="138"/>
      <c r="G100" s="139"/>
    </row>
    <row r="101" spans="1:7" s="140" customFormat="1">
      <c r="A101" s="136" t="s">
        <v>220</v>
      </c>
      <c r="B101" s="137">
        <v>1</v>
      </c>
      <c r="C101" s="137"/>
      <c r="D101" s="143"/>
      <c r="E101" s="143" t="s">
        <v>245</v>
      </c>
      <c r="F101" s="138"/>
      <c r="G101" s="139"/>
    </row>
    <row r="102" spans="1:7" s="140" customFormat="1">
      <c r="A102" s="136"/>
      <c r="B102" s="137">
        <f>+B4+B7+B36+B47+B55+B69+B78+B85+B94</f>
        <v>70</v>
      </c>
      <c r="C102" s="137">
        <f>+C4+C7+C36+C47+C55+C69+C78+C85+C94</f>
        <v>12</v>
      </c>
      <c r="D102" s="138"/>
      <c r="E102" s="138"/>
      <c r="F102" s="138"/>
      <c r="G102" s="139"/>
    </row>
    <row r="103" spans="1:7" s="149" customFormat="1" ht="12" thickBot="1">
      <c r="A103" s="145" t="s">
        <v>296</v>
      </c>
      <c r="B103" s="146"/>
      <c r="C103" s="146">
        <f>+B102+C102</f>
        <v>82</v>
      </c>
      <c r="D103" s="147"/>
      <c r="E103" s="147"/>
      <c r="F103" s="147"/>
      <c r="G103" s="148"/>
    </row>
    <row r="105" spans="1:7">
      <c r="A105" s="156" t="s">
        <v>297</v>
      </c>
    </row>
  </sheetData>
  <mergeCells count="1">
    <mergeCell ref="A1:G1"/>
  </mergeCells>
  <pageMargins left="0.70866141732283472" right="0.70866141732283472" top="7.874015748031496E-2" bottom="7.874015748031496E-2" header="0.31496062992125984" footer="0.31496062992125984"/>
  <pageSetup paperSize="9" scale="95" fitToHeight="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16"/>
  <sheetViews>
    <sheetView workbookViewId="0">
      <selection activeCell="G19" sqref="G19"/>
    </sheetView>
  </sheetViews>
  <sheetFormatPr baseColWidth="10" defaultRowHeight="15"/>
  <cols>
    <col min="1" max="1" width="25.5703125" customWidth="1"/>
    <col min="2" max="2" width="14.42578125" bestFit="1" customWidth="1"/>
    <col min="3" max="5" width="11.42578125" customWidth="1"/>
    <col min="6" max="6" width="14.28515625" customWidth="1"/>
    <col min="7" max="9" width="11.42578125" customWidth="1"/>
    <col min="11" max="11" width="27.5703125" bestFit="1" customWidth="1"/>
    <col min="12" max="12" width="14.85546875" style="17" customWidth="1"/>
  </cols>
  <sheetData>
    <row r="1" spans="1:12" ht="38.25" customHeight="1">
      <c r="A1" s="110" t="s">
        <v>43</v>
      </c>
      <c r="B1" s="110"/>
      <c r="C1" s="110"/>
      <c r="D1" s="110"/>
      <c r="E1" s="110"/>
      <c r="F1" s="110"/>
      <c r="G1" s="110"/>
      <c r="H1" s="110"/>
      <c r="I1" s="110"/>
    </row>
    <row r="2" spans="1:12" ht="15.75" thickBot="1"/>
    <row r="3" spans="1:12" ht="31.5">
      <c r="A3" s="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4" t="s">
        <v>25</v>
      </c>
      <c r="H3" s="4" t="s">
        <v>41</v>
      </c>
      <c r="I3" s="4" t="s">
        <v>6</v>
      </c>
      <c r="L3"/>
    </row>
    <row r="4" spans="1:12">
      <c r="A4" s="5" t="s">
        <v>7</v>
      </c>
      <c r="B4" s="6">
        <v>1</v>
      </c>
      <c r="C4" s="6"/>
      <c r="D4" s="6"/>
      <c r="E4" s="6"/>
      <c r="F4" s="6"/>
      <c r="G4" s="7"/>
      <c r="H4" s="7"/>
      <c r="I4" s="7">
        <f>SUM(B4:H4)</f>
        <v>1</v>
      </c>
      <c r="L4"/>
    </row>
    <row r="5" spans="1:12">
      <c r="A5" s="8" t="s">
        <v>8</v>
      </c>
      <c r="B5" s="6">
        <v>12</v>
      </c>
      <c r="C5" s="6">
        <v>9</v>
      </c>
      <c r="D5" s="6">
        <v>1</v>
      </c>
      <c r="E5" s="6"/>
      <c r="F5" s="6">
        <v>1</v>
      </c>
      <c r="G5" s="7">
        <v>1</v>
      </c>
      <c r="H5" s="7">
        <v>1</v>
      </c>
      <c r="I5" s="7">
        <f t="shared" ref="I5:I10" si="0">SUM(B5:H5)</f>
        <v>25</v>
      </c>
      <c r="L5"/>
    </row>
    <row r="6" spans="1:12">
      <c r="A6" s="8" t="s">
        <v>9</v>
      </c>
      <c r="B6" s="6">
        <v>1</v>
      </c>
      <c r="C6" s="6"/>
      <c r="D6" s="6"/>
      <c r="E6" s="6">
        <v>1</v>
      </c>
      <c r="F6" s="6"/>
      <c r="G6" s="7"/>
      <c r="H6" s="7"/>
      <c r="I6" s="7">
        <f t="shared" si="0"/>
        <v>2</v>
      </c>
      <c r="L6"/>
    </row>
    <row r="7" spans="1:12">
      <c r="A7" s="5" t="s">
        <v>10</v>
      </c>
      <c r="B7" s="6">
        <v>0</v>
      </c>
      <c r="C7" s="6">
        <v>5</v>
      </c>
      <c r="D7" s="6"/>
      <c r="E7" s="6"/>
      <c r="F7" s="6"/>
      <c r="G7" s="7"/>
      <c r="H7" s="7"/>
      <c r="I7" s="7">
        <f t="shared" si="0"/>
        <v>5</v>
      </c>
      <c r="L7"/>
    </row>
    <row r="8" spans="1:12">
      <c r="A8" s="5" t="s">
        <v>11</v>
      </c>
      <c r="B8" s="6">
        <v>13</v>
      </c>
      <c r="C8" s="6">
        <v>10</v>
      </c>
      <c r="D8" s="6"/>
      <c r="E8" s="6">
        <v>1</v>
      </c>
      <c r="F8" s="6"/>
      <c r="G8" s="7"/>
      <c r="H8" s="7"/>
      <c r="I8" s="7">
        <f t="shared" si="0"/>
        <v>24</v>
      </c>
      <c r="L8"/>
    </row>
    <row r="9" spans="1:12">
      <c r="A9" s="5" t="s">
        <v>12</v>
      </c>
      <c r="B9" s="6"/>
      <c r="C9" s="6"/>
      <c r="D9" s="6"/>
      <c r="E9" s="6"/>
      <c r="F9" s="6"/>
      <c r="G9" s="7"/>
      <c r="H9" s="7"/>
      <c r="I9" s="7">
        <f t="shared" si="0"/>
        <v>0</v>
      </c>
      <c r="L9"/>
    </row>
    <row r="10" spans="1:12" ht="21.75" thickBot="1">
      <c r="A10" s="9" t="s">
        <v>6</v>
      </c>
      <c r="B10" s="10">
        <v>26.791666666666664</v>
      </c>
      <c r="C10" s="10">
        <v>23.791666666666664</v>
      </c>
      <c r="D10" s="10">
        <v>1</v>
      </c>
      <c r="E10" s="10">
        <v>2</v>
      </c>
      <c r="F10" s="10">
        <v>1</v>
      </c>
      <c r="G10" s="11">
        <v>1</v>
      </c>
      <c r="H10" s="11">
        <v>1</v>
      </c>
      <c r="I10" s="11">
        <f t="shared" si="0"/>
        <v>56.583333333333329</v>
      </c>
      <c r="L10"/>
    </row>
    <row r="11" spans="1:12">
      <c r="I11" s="19"/>
      <c r="L11"/>
    </row>
    <row r="12" spans="1:12">
      <c r="L12"/>
    </row>
    <row r="13" spans="1:12">
      <c r="L13"/>
    </row>
    <row r="16" spans="1:12" ht="36.75" customHeight="1"/>
  </sheetData>
  <mergeCells count="1">
    <mergeCell ref="A1:I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24"/>
  <sheetViews>
    <sheetView workbookViewId="0">
      <selection sqref="A1:G25"/>
    </sheetView>
  </sheetViews>
  <sheetFormatPr baseColWidth="10" defaultRowHeight="15"/>
  <cols>
    <col min="1" max="1" width="27.5703125" bestFit="1" customWidth="1"/>
    <col min="2" max="2" width="14.42578125" bestFit="1" customWidth="1"/>
    <col min="3" max="5" width="11.42578125" customWidth="1"/>
    <col min="6" max="6" width="14.28515625" customWidth="1"/>
    <col min="7" max="7" width="11.42578125" customWidth="1"/>
    <col min="9" max="9" width="27.5703125" bestFit="1" customWidth="1"/>
    <col min="10" max="10" width="14.85546875" style="17" customWidth="1"/>
  </cols>
  <sheetData>
    <row r="1" spans="1:7" ht="38.25" customHeight="1">
      <c r="A1" s="110" t="s">
        <v>26</v>
      </c>
      <c r="B1" s="110"/>
      <c r="C1" s="110"/>
      <c r="D1" s="110"/>
      <c r="E1" s="110"/>
      <c r="F1" s="110"/>
      <c r="G1" s="110"/>
    </row>
    <row r="2" spans="1:7" ht="15.75" thickBot="1"/>
    <row r="3" spans="1:7" ht="31.5">
      <c r="A3" s="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4" t="s">
        <v>6</v>
      </c>
    </row>
    <row r="4" spans="1:7">
      <c r="A4" s="5" t="s">
        <v>7</v>
      </c>
      <c r="B4" s="6">
        <v>1</v>
      </c>
      <c r="C4" s="6"/>
      <c r="D4" s="6"/>
      <c r="E4" s="6"/>
      <c r="F4" s="6"/>
      <c r="G4" s="7">
        <v>1</v>
      </c>
    </row>
    <row r="5" spans="1:7">
      <c r="A5" s="8" t="s">
        <v>8</v>
      </c>
      <c r="B5" s="6">
        <v>9</v>
      </c>
      <c r="C5" s="6">
        <v>8</v>
      </c>
      <c r="D5" s="6">
        <v>1</v>
      </c>
      <c r="E5" s="6"/>
      <c r="F5" s="6">
        <v>1</v>
      </c>
      <c r="G5" s="7">
        <v>19</v>
      </c>
    </row>
    <row r="6" spans="1:7">
      <c r="A6" s="8" t="s">
        <v>9</v>
      </c>
      <c r="B6" s="6">
        <v>1</v>
      </c>
      <c r="C6" s="6"/>
      <c r="D6" s="6"/>
      <c r="E6" s="6">
        <v>1</v>
      </c>
      <c r="F6" s="6"/>
      <c r="G6" s="7">
        <v>2</v>
      </c>
    </row>
    <row r="7" spans="1:7">
      <c r="A7" s="5" t="s">
        <v>10</v>
      </c>
      <c r="B7" s="6">
        <v>0</v>
      </c>
      <c r="C7" s="6">
        <v>5</v>
      </c>
      <c r="D7" s="6"/>
      <c r="E7" s="6"/>
      <c r="F7" s="6"/>
      <c r="G7" s="7">
        <v>5</v>
      </c>
    </row>
    <row r="8" spans="1:7">
      <c r="A8" s="5" t="s">
        <v>11</v>
      </c>
      <c r="B8" s="6">
        <v>13</v>
      </c>
      <c r="C8" s="6">
        <v>10</v>
      </c>
      <c r="D8" s="6"/>
      <c r="E8" s="6">
        <v>1</v>
      </c>
      <c r="F8" s="6"/>
      <c r="G8" s="7">
        <v>24</v>
      </c>
    </row>
    <row r="9" spans="1:7">
      <c r="A9" s="5" t="s">
        <v>12</v>
      </c>
      <c r="B9" s="6">
        <v>0</v>
      </c>
      <c r="C9" s="6">
        <v>1</v>
      </c>
      <c r="D9" s="6"/>
      <c r="E9" s="6"/>
      <c r="F9" s="6"/>
      <c r="G9" s="7">
        <v>1</v>
      </c>
    </row>
    <row r="10" spans="1:7" ht="21.75" thickBot="1">
      <c r="A10" s="9" t="s">
        <v>6</v>
      </c>
      <c r="B10" s="10">
        <v>24</v>
      </c>
      <c r="C10" s="10">
        <v>24</v>
      </c>
      <c r="D10" s="10">
        <v>1</v>
      </c>
      <c r="E10" s="10">
        <v>2</v>
      </c>
      <c r="F10" s="10">
        <v>1</v>
      </c>
      <c r="G10" s="11">
        <v>52</v>
      </c>
    </row>
    <row r="13" spans="1:7" ht="15.75" thickBot="1"/>
    <row r="14" spans="1:7" ht="31.5">
      <c r="A14" s="12" t="s">
        <v>13</v>
      </c>
      <c r="B14" s="13" t="s">
        <v>14</v>
      </c>
    </row>
    <row r="15" spans="1:7">
      <c r="A15" s="5" t="s">
        <v>15</v>
      </c>
      <c r="B15" s="14">
        <v>1</v>
      </c>
    </row>
    <row r="16" spans="1:7" ht="36.75" customHeight="1">
      <c r="A16" s="5" t="s">
        <v>16</v>
      </c>
      <c r="B16" s="14">
        <v>4</v>
      </c>
    </row>
    <row r="17" spans="1:2">
      <c r="A17" s="5" t="s">
        <v>17</v>
      </c>
      <c r="B17" s="14">
        <f>2+5</f>
        <v>7</v>
      </c>
    </row>
    <row r="18" spans="1:2">
      <c r="A18" s="5" t="s">
        <v>18</v>
      </c>
      <c r="B18" s="14">
        <v>8</v>
      </c>
    </row>
    <row r="19" spans="1:2">
      <c r="A19" s="5" t="s">
        <v>19</v>
      </c>
      <c r="B19" s="14">
        <v>4</v>
      </c>
    </row>
    <row r="20" spans="1:2">
      <c r="A20" s="5" t="s">
        <v>20</v>
      </c>
      <c r="B20" s="14">
        <v>6</v>
      </c>
    </row>
    <row r="21" spans="1:2">
      <c r="A21" s="5" t="s">
        <v>21</v>
      </c>
      <c r="B21" s="14">
        <v>5</v>
      </c>
    </row>
    <row r="22" spans="1:2">
      <c r="A22" s="5" t="s">
        <v>22</v>
      </c>
      <c r="B22" s="14">
        <v>13</v>
      </c>
    </row>
    <row r="23" spans="1:2">
      <c r="A23" s="5" t="s">
        <v>23</v>
      </c>
      <c r="B23" s="14">
        <v>4</v>
      </c>
    </row>
    <row r="24" spans="1:2" ht="21.75" thickBot="1">
      <c r="A24" s="15" t="s">
        <v>6</v>
      </c>
      <c r="B24" s="16">
        <v>52</v>
      </c>
    </row>
  </sheetData>
  <mergeCells count="1"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24"/>
  <sheetViews>
    <sheetView workbookViewId="0">
      <selection sqref="A1:H24"/>
    </sheetView>
  </sheetViews>
  <sheetFormatPr baseColWidth="10" defaultRowHeight="15"/>
  <cols>
    <col min="1" max="1" width="28.7109375" customWidth="1"/>
    <col min="2" max="2" width="14.42578125" bestFit="1" customWidth="1"/>
    <col min="3" max="5" width="11.42578125" customWidth="1"/>
    <col min="6" max="7" width="14.28515625" customWidth="1"/>
    <col min="8" max="8" width="11.42578125" customWidth="1"/>
    <col min="10" max="10" width="27.5703125" bestFit="1" customWidth="1"/>
    <col min="11" max="11" width="13.140625" style="17" bestFit="1" customWidth="1"/>
  </cols>
  <sheetData>
    <row r="1" spans="1:8" ht="48" customHeight="1">
      <c r="A1" s="110" t="s">
        <v>27</v>
      </c>
      <c r="B1" s="110"/>
      <c r="C1" s="110"/>
      <c r="D1" s="110"/>
      <c r="E1" s="110"/>
      <c r="F1" s="110"/>
      <c r="G1" s="110"/>
      <c r="H1" s="110"/>
    </row>
    <row r="2" spans="1:8" ht="15.75" thickBot="1"/>
    <row r="3" spans="1:8" ht="31.5">
      <c r="A3" s="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24</v>
      </c>
      <c r="H3" s="4" t="s">
        <v>6</v>
      </c>
    </row>
    <row r="4" spans="1:8">
      <c r="A4" s="5" t="s">
        <v>7</v>
      </c>
      <c r="B4" s="6"/>
      <c r="C4" s="6">
        <v>1</v>
      </c>
      <c r="D4" s="6"/>
      <c r="E4" s="6"/>
      <c r="F4" s="6"/>
      <c r="G4" s="6"/>
      <c r="H4" s="7">
        <f>SUM(B4:F4)</f>
        <v>1</v>
      </c>
    </row>
    <row r="5" spans="1:8">
      <c r="A5" s="8" t="s">
        <v>8</v>
      </c>
      <c r="B5" s="6">
        <v>10</v>
      </c>
      <c r="C5" s="6">
        <v>8</v>
      </c>
      <c r="D5" s="6">
        <v>1</v>
      </c>
      <c r="E5" s="6"/>
      <c r="F5" s="6">
        <v>1</v>
      </c>
      <c r="G5" s="6">
        <v>1</v>
      </c>
      <c r="H5" s="7">
        <f>SUM(B5:G5)</f>
        <v>21</v>
      </c>
    </row>
    <row r="6" spans="1:8">
      <c r="A6" s="8" t="s">
        <v>9</v>
      </c>
      <c r="B6" s="6">
        <v>1</v>
      </c>
      <c r="C6" s="6"/>
      <c r="D6" s="6"/>
      <c r="E6" s="6">
        <v>1</v>
      </c>
      <c r="F6" s="6"/>
      <c r="G6" s="6"/>
      <c r="H6" s="7">
        <f>SUM(B6:F6)</f>
        <v>2</v>
      </c>
    </row>
    <row r="7" spans="1:8">
      <c r="A7" s="5" t="s">
        <v>10</v>
      </c>
      <c r="B7" s="6">
        <v>0</v>
      </c>
      <c r="C7" s="6">
        <v>5</v>
      </c>
      <c r="D7" s="6"/>
      <c r="E7" s="6"/>
      <c r="F7" s="6"/>
      <c r="G7" s="6"/>
      <c r="H7" s="7">
        <f>SUM(B7:F7)</f>
        <v>5</v>
      </c>
    </row>
    <row r="8" spans="1:8">
      <c r="A8" s="5" t="s">
        <v>11</v>
      </c>
      <c r="B8" s="6">
        <f>1+13</f>
        <v>14</v>
      </c>
      <c r="C8" s="6">
        <f>1+10</f>
        <v>11</v>
      </c>
      <c r="D8" s="6"/>
      <c r="E8" s="6">
        <v>1</v>
      </c>
      <c r="F8" s="6"/>
      <c r="G8" s="6"/>
      <c r="H8" s="7">
        <f>SUM(B8:F8)</f>
        <v>26</v>
      </c>
    </row>
    <row r="9" spans="1:8">
      <c r="A9" s="5" t="s">
        <v>12</v>
      </c>
      <c r="B9" s="6">
        <v>0</v>
      </c>
      <c r="C9" s="6">
        <v>1</v>
      </c>
      <c r="D9" s="6"/>
      <c r="E9" s="6"/>
      <c r="F9" s="6"/>
      <c r="G9" s="6"/>
      <c r="H9" s="7">
        <f>SUM(B9:F9)</f>
        <v>1</v>
      </c>
    </row>
    <row r="10" spans="1:8" ht="21.75" thickBot="1">
      <c r="A10" s="9" t="s">
        <v>6</v>
      </c>
      <c r="B10" s="10">
        <v>24</v>
      </c>
      <c r="C10" s="10">
        <v>24</v>
      </c>
      <c r="D10" s="10">
        <v>1</v>
      </c>
      <c r="E10" s="10">
        <v>2</v>
      </c>
      <c r="F10" s="10">
        <v>1</v>
      </c>
      <c r="G10" s="11">
        <v>1</v>
      </c>
      <c r="H10" s="11">
        <f>SUM(H4:H9)</f>
        <v>56</v>
      </c>
    </row>
    <row r="13" spans="1:8" ht="15.75" thickBot="1"/>
    <row r="14" spans="1:8" ht="31.5">
      <c r="A14" s="12" t="s">
        <v>13</v>
      </c>
      <c r="B14" s="13" t="s">
        <v>14</v>
      </c>
    </row>
    <row r="15" spans="1:8">
      <c r="A15" s="5" t="s">
        <v>15</v>
      </c>
      <c r="B15" s="14">
        <v>1</v>
      </c>
    </row>
    <row r="16" spans="1:8" ht="36" customHeight="1">
      <c r="A16" s="5" t="s">
        <v>16</v>
      </c>
      <c r="B16" s="14">
        <v>6</v>
      </c>
    </row>
    <row r="17" spans="1:2">
      <c r="A17" s="5" t="s">
        <v>17</v>
      </c>
      <c r="B17" s="14">
        <f>2+5</f>
        <v>7</v>
      </c>
    </row>
    <row r="18" spans="1:2">
      <c r="A18" s="5" t="s">
        <v>18</v>
      </c>
      <c r="B18" s="14">
        <v>8</v>
      </c>
    </row>
    <row r="19" spans="1:2">
      <c r="A19" s="5" t="s">
        <v>19</v>
      </c>
      <c r="B19" s="14">
        <v>5</v>
      </c>
    </row>
    <row r="20" spans="1:2">
      <c r="A20" s="5" t="s">
        <v>20</v>
      </c>
      <c r="B20" s="14">
        <v>6</v>
      </c>
    </row>
    <row r="21" spans="1:2">
      <c r="A21" s="5" t="s">
        <v>21</v>
      </c>
      <c r="B21" s="14">
        <v>5</v>
      </c>
    </row>
    <row r="22" spans="1:2">
      <c r="A22" s="5" t="s">
        <v>22</v>
      </c>
      <c r="B22" s="14">
        <v>14</v>
      </c>
    </row>
    <row r="23" spans="1:2">
      <c r="A23" s="5" t="s">
        <v>23</v>
      </c>
      <c r="B23" s="14">
        <v>4</v>
      </c>
    </row>
    <row r="24" spans="1:2" ht="21.75" thickBot="1">
      <c r="A24" s="15" t="s">
        <v>6</v>
      </c>
      <c r="B24" s="16">
        <f>SUM(B15:B23)</f>
        <v>56</v>
      </c>
    </row>
  </sheetData>
  <mergeCells count="1">
    <mergeCell ref="A1:H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K25"/>
  <sheetViews>
    <sheetView workbookViewId="0">
      <selection sqref="A1:H24"/>
    </sheetView>
  </sheetViews>
  <sheetFormatPr baseColWidth="10" defaultRowHeight="15"/>
  <cols>
    <col min="1" max="1" width="28.7109375" customWidth="1"/>
    <col min="2" max="2" width="14.42578125" bestFit="1" customWidth="1"/>
    <col min="3" max="5" width="11.42578125" customWidth="1"/>
    <col min="6" max="7" width="14.28515625" customWidth="1"/>
    <col min="8" max="8" width="11.42578125" customWidth="1"/>
    <col min="10" max="10" width="27.5703125" bestFit="1" customWidth="1"/>
    <col min="11" max="11" width="13.28515625" style="17" customWidth="1"/>
  </cols>
  <sheetData>
    <row r="1" spans="1:8" ht="54" customHeight="1">
      <c r="A1" s="110" t="s">
        <v>28</v>
      </c>
      <c r="B1" s="110"/>
      <c r="C1" s="110"/>
      <c r="D1" s="110"/>
      <c r="E1" s="110"/>
      <c r="F1" s="110"/>
      <c r="G1" s="110"/>
      <c r="H1" s="110"/>
    </row>
    <row r="2" spans="1:8" ht="15.75" thickBot="1"/>
    <row r="3" spans="1:8" ht="31.5">
      <c r="A3" s="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25</v>
      </c>
      <c r="H3" s="4" t="s">
        <v>6</v>
      </c>
    </row>
    <row r="4" spans="1:8">
      <c r="A4" s="5" t="s">
        <v>7</v>
      </c>
      <c r="B4" s="6"/>
      <c r="C4" s="6">
        <v>1</v>
      </c>
      <c r="D4" s="6"/>
      <c r="E4" s="6"/>
      <c r="F4" s="6"/>
      <c r="G4" s="6"/>
      <c r="H4" s="7">
        <f>SUM(B4:F4)</f>
        <v>1</v>
      </c>
    </row>
    <row r="5" spans="1:8">
      <c r="A5" s="8" t="s">
        <v>8</v>
      </c>
      <c r="B5" s="6">
        <v>10</v>
      </c>
      <c r="C5" s="6">
        <v>8</v>
      </c>
      <c r="D5" s="6">
        <v>1</v>
      </c>
      <c r="E5" s="6"/>
      <c r="F5" s="6">
        <v>1</v>
      </c>
      <c r="G5" s="6">
        <v>1</v>
      </c>
      <c r="H5" s="7">
        <f>SUM(B5:G5)</f>
        <v>21</v>
      </c>
    </row>
    <row r="6" spans="1:8">
      <c r="A6" s="8" t="s">
        <v>9</v>
      </c>
      <c r="B6" s="6">
        <v>1</v>
      </c>
      <c r="C6" s="6"/>
      <c r="D6" s="6"/>
      <c r="E6" s="6">
        <v>1</v>
      </c>
      <c r="F6" s="6"/>
      <c r="G6" s="6"/>
      <c r="H6" s="7">
        <f>SUM(B6:F6)</f>
        <v>2</v>
      </c>
    </row>
    <row r="7" spans="1:8">
      <c r="A7" s="5" t="s">
        <v>10</v>
      </c>
      <c r="B7" s="6">
        <v>0</v>
      </c>
      <c r="C7" s="6">
        <v>5</v>
      </c>
      <c r="D7" s="6"/>
      <c r="E7" s="6"/>
      <c r="F7" s="6"/>
      <c r="G7" s="6"/>
      <c r="H7" s="7">
        <f>SUM(B7:F7)</f>
        <v>5</v>
      </c>
    </row>
    <row r="8" spans="1:8">
      <c r="A8" s="5" t="s">
        <v>11</v>
      </c>
      <c r="B8" s="6">
        <f>1+13</f>
        <v>14</v>
      </c>
      <c r="C8" s="6">
        <f>1+10</f>
        <v>11</v>
      </c>
      <c r="D8" s="6"/>
      <c r="E8" s="6">
        <v>1</v>
      </c>
      <c r="F8" s="6"/>
      <c r="G8" s="6"/>
      <c r="H8" s="7">
        <f>SUM(B8:F8)</f>
        <v>26</v>
      </c>
    </row>
    <row r="9" spans="1:8">
      <c r="A9" s="5" t="s">
        <v>12</v>
      </c>
      <c r="B9" s="6">
        <v>0</v>
      </c>
      <c r="C9" s="6">
        <v>1</v>
      </c>
      <c r="D9" s="6"/>
      <c r="E9" s="6"/>
      <c r="F9" s="6"/>
      <c r="G9" s="6"/>
      <c r="H9" s="7">
        <f>SUM(B9:F9)</f>
        <v>1</v>
      </c>
    </row>
    <row r="10" spans="1:8" ht="21.75" thickBot="1">
      <c r="A10" s="9" t="s">
        <v>6</v>
      </c>
      <c r="B10" s="10">
        <v>24</v>
      </c>
      <c r="C10" s="10">
        <v>24</v>
      </c>
      <c r="D10" s="10">
        <v>1</v>
      </c>
      <c r="E10" s="10">
        <v>2</v>
      </c>
      <c r="F10" s="10">
        <v>1</v>
      </c>
      <c r="G10" s="10">
        <v>1</v>
      </c>
      <c r="H10" s="11">
        <f>SUM(H4:H9)</f>
        <v>56</v>
      </c>
    </row>
    <row r="13" spans="1:8" ht="15.75" thickBot="1"/>
    <row r="14" spans="1:8" ht="31.5">
      <c r="A14" s="12" t="s">
        <v>13</v>
      </c>
      <c r="B14" s="13" t="s">
        <v>14</v>
      </c>
    </row>
    <row r="15" spans="1:8">
      <c r="A15" s="5" t="s">
        <v>15</v>
      </c>
      <c r="B15" s="14">
        <v>1</v>
      </c>
    </row>
    <row r="16" spans="1:8">
      <c r="A16" s="5" t="s">
        <v>16</v>
      </c>
      <c r="B16" s="14">
        <v>6</v>
      </c>
    </row>
    <row r="17" spans="1:2">
      <c r="A17" s="5" t="s">
        <v>17</v>
      </c>
      <c r="B17" s="14">
        <f>2+5</f>
        <v>7</v>
      </c>
    </row>
    <row r="18" spans="1:2">
      <c r="A18" s="5" t="s">
        <v>18</v>
      </c>
      <c r="B18" s="14">
        <v>8</v>
      </c>
    </row>
    <row r="19" spans="1:2">
      <c r="A19" s="5" t="s">
        <v>19</v>
      </c>
      <c r="B19" s="14">
        <v>5</v>
      </c>
    </row>
    <row r="20" spans="1:2">
      <c r="A20" s="5" t="s">
        <v>20</v>
      </c>
      <c r="B20" s="14">
        <v>6</v>
      </c>
    </row>
    <row r="21" spans="1:2">
      <c r="A21" s="5" t="s">
        <v>21</v>
      </c>
      <c r="B21" s="14">
        <v>5</v>
      </c>
    </row>
    <row r="22" spans="1:2">
      <c r="A22" s="5" t="s">
        <v>22</v>
      </c>
      <c r="B22" s="14">
        <v>14</v>
      </c>
    </row>
    <row r="23" spans="1:2">
      <c r="A23" s="5" t="s">
        <v>23</v>
      </c>
      <c r="B23" s="14">
        <v>4</v>
      </c>
    </row>
    <row r="24" spans="1:2" ht="21.75" thickBot="1">
      <c r="A24" s="9" t="s">
        <v>6</v>
      </c>
      <c r="B24" s="18">
        <f>SUM(B15:B23)</f>
        <v>56</v>
      </c>
    </row>
    <row r="25" spans="1:2">
      <c r="B25" s="17"/>
    </row>
  </sheetData>
  <mergeCells count="1">
    <mergeCell ref="A1:H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B99DB-E358-4E27-AC0D-A0F1870F6B94}">
  <sheetPr>
    <pageSetUpPr fitToPage="1"/>
  </sheetPr>
  <dimension ref="A2:I31"/>
  <sheetViews>
    <sheetView zoomScaleNormal="100" workbookViewId="0">
      <selection sqref="A1:I31"/>
    </sheetView>
  </sheetViews>
  <sheetFormatPr baseColWidth="10" defaultRowHeight="15"/>
  <cols>
    <col min="1" max="1" width="57.140625" style="112" customWidth="1"/>
    <col min="2" max="2" width="16.85546875" style="112" customWidth="1"/>
    <col min="3" max="3" width="15.5703125" style="112" customWidth="1"/>
    <col min="4" max="4" width="12.42578125" style="112" customWidth="1"/>
    <col min="5" max="5" width="11.42578125" style="112"/>
    <col min="6" max="6" width="12.85546875" style="112" customWidth="1"/>
    <col min="7" max="16384" width="11.42578125" style="112"/>
  </cols>
  <sheetData>
    <row r="2" spans="1:9" ht="15" customHeight="1">
      <c r="A2" s="111" t="s">
        <v>215</v>
      </c>
      <c r="B2" s="111"/>
      <c r="C2" s="111"/>
      <c r="D2" s="111"/>
      <c r="E2" s="111"/>
      <c r="F2" s="111"/>
      <c r="G2" s="111"/>
      <c r="H2" s="111"/>
      <c r="I2" s="111"/>
    </row>
    <row r="3" spans="1:9">
      <c r="A3" s="111"/>
      <c r="B3" s="111"/>
      <c r="C3" s="111"/>
      <c r="D3" s="111"/>
      <c r="E3" s="111"/>
      <c r="F3" s="111"/>
      <c r="G3" s="111"/>
      <c r="H3" s="111"/>
      <c r="I3" s="111"/>
    </row>
    <row r="4" spans="1:9">
      <c r="A4" s="113" t="s">
        <v>216</v>
      </c>
      <c r="B4" s="114" t="s">
        <v>1</v>
      </c>
      <c r="C4" s="114" t="s">
        <v>2</v>
      </c>
      <c r="D4" s="115" t="s">
        <v>181</v>
      </c>
      <c r="E4" s="114" t="s">
        <v>3</v>
      </c>
      <c r="F4" s="114" t="s">
        <v>46</v>
      </c>
      <c r="G4" s="114" t="s">
        <v>182</v>
      </c>
      <c r="H4" s="114" t="s">
        <v>183</v>
      </c>
      <c r="I4" s="116" t="s">
        <v>6</v>
      </c>
    </row>
    <row r="5" spans="1:9">
      <c r="A5" s="112" t="s">
        <v>167</v>
      </c>
      <c r="B5" s="117">
        <v>0</v>
      </c>
      <c r="C5" s="117">
        <v>1</v>
      </c>
      <c r="D5" s="117">
        <v>0</v>
      </c>
      <c r="E5" s="117">
        <v>0</v>
      </c>
      <c r="F5" s="117">
        <v>0</v>
      </c>
      <c r="G5" s="117">
        <v>0</v>
      </c>
      <c r="H5" s="117">
        <v>0</v>
      </c>
      <c r="I5" s="118">
        <f t="shared" ref="I5:I10" si="0">SUM(B5:H5)</f>
        <v>1</v>
      </c>
    </row>
    <row r="6" spans="1:9">
      <c r="A6" s="112" t="s">
        <v>217</v>
      </c>
      <c r="B6" s="117">
        <v>6</v>
      </c>
      <c r="C6" s="117">
        <v>2</v>
      </c>
      <c r="D6" s="117">
        <v>1</v>
      </c>
      <c r="E6" s="117">
        <v>1</v>
      </c>
      <c r="F6" s="117">
        <v>1</v>
      </c>
      <c r="G6" s="117">
        <v>1</v>
      </c>
      <c r="H6" s="117">
        <v>1</v>
      </c>
      <c r="I6" s="118">
        <f t="shared" si="0"/>
        <v>13</v>
      </c>
    </row>
    <row r="7" spans="1:9">
      <c r="A7" s="112" t="s">
        <v>218</v>
      </c>
      <c r="B7" s="117">
        <v>10</v>
      </c>
      <c r="C7" s="117">
        <v>10</v>
      </c>
      <c r="D7" s="117">
        <v>0</v>
      </c>
      <c r="E7" s="117">
        <v>0</v>
      </c>
      <c r="F7" s="117">
        <v>0</v>
      </c>
      <c r="G7" s="117">
        <v>0</v>
      </c>
      <c r="H7" s="117">
        <v>0</v>
      </c>
      <c r="I7" s="118">
        <f t="shared" si="0"/>
        <v>20</v>
      </c>
    </row>
    <row r="8" spans="1:9">
      <c r="A8" s="112" t="s">
        <v>219</v>
      </c>
      <c r="B8" s="117">
        <v>9</v>
      </c>
      <c r="C8" s="117">
        <v>10</v>
      </c>
      <c r="D8" s="117">
        <v>0</v>
      </c>
      <c r="E8" s="117">
        <v>0</v>
      </c>
      <c r="F8" s="117">
        <v>0</v>
      </c>
      <c r="G8" s="117">
        <v>0</v>
      </c>
      <c r="H8" s="117">
        <v>0</v>
      </c>
      <c r="I8" s="118">
        <f t="shared" si="0"/>
        <v>19</v>
      </c>
    </row>
    <row r="9" spans="1:9">
      <c r="A9" s="112" t="s">
        <v>220</v>
      </c>
      <c r="B9" s="117">
        <v>9</v>
      </c>
      <c r="C9" s="117">
        <v>7</v>
      </c>
      <c r="D9" s="117">
        <v>0</v>
      </c>
      <c r="E9" s="117">
        <v>0</v>
      </c>
      <c r="F9" s="117">
        <v>0</v>
      </c>
      <c r="G9" s="117">
        <v>0</v>
      </c>
      <c r="H9" s="117">
        <v>0</v>
      </c>
      <c r="I9" s="118">
        <f t="shared" si="0"/>
        <v>16</v>
      </c>
    </row>
    <row r="10" spans="1:9">
      <c r="A10" s="119" t="s">
        <v>221</v>
      </c>
      <c r="B10" s="120">
        <v>1</v>
      </c>
      <c r="C10" s="120">
        <v>0</v>
      </c>
      <c r="D10" s="120">
        <v>0</v>
      </c>
      <c r="E10" s="120">
        <v>0</v>
      </c>
      <c r="F10" s="120">
        <v>0</v>
      </c>
      <c r="G10" s="120">
        <v>0</v>
      </c>
      <c r="H10" s="120">
        <v>0</v>
      </c>
      <c r="I10" s="121">
        <f t="shared" si="0"/>
        <v>1</v>
      </c>
    </row>
    <row r="11" spans="1:9">
      <c r="A11" s="112" t="s">
        <v>222</v>
      </c>
      <c r="B11" s="117">
        <f>SUM(B5:B10)</f>
        <v>35</v>
      </c>
      <c r="C11" s="117">
        <f>SUM(C5:C10)</f>
        <v>30</v>
      </c>
      <c r="D11" s="117">
        <f>SUM(D5:D10)</f>
        <v>1</v>
      </c>
      <c r="E11" s="117">
        <f t="shared" ref="E11:I11" si="1">SUM(E5:E10)</f>
        <v>1</v>
      </c>
      <c r="F11" s="117">
        <f t="shared" si="1"/>
        <v>1</v>
      </c>
      <c r="G11" s="117">
        <f t="shared" si="1"/>
        <v>1</v>
      </c>
      <c r="H11" s="117">
        <f t="shared" si="1"/>
        <v>1</v>
      </c>
      <c r="I11" s="118">
        <f t="shared" si="1"/>
        <v>70</v>
      </c>
    </row>
    <row r="12" spans="1:9">
      <c r="A12" s="122"/>
      <c r="I12" s="112" t="s">
        <v>216</v>
      </c>
    </row>
    <row r="13" spans="1:9">
      <c r="A13" s="111" t="s">
        <v>223</v>
      </c>
      <c r="B13" s="111"/>
      <c r="C13" s="111"/>
      <c r="D13" s="111"/>
      <c r="E13" s="111"/>
      <c r="F13" s="111"/>
    </row>
    <row r="14" spans="1:9">
      <c r="A14" s="111"/>
      <c r="B14" s="111"/>
      <c r="C14" s="111"/>
      <c r="D14" s="111"/>
      <c r="E14" s="111"/>
      <c r="F14" s="111"/>
    </row>
    <row r="15" spans="1:9" ht="30">
      <c r="A15" s="113" t="s">
        <v>216</v>
      </c>
      <c r="B15" s="123" t="s">
        <v>166</v>
      </c>
      <c r="C15" s="124" t="s">
        <v>224</v>
      </c>
      <c r="D15" s="123" t="s">
        <v>225</v>
      </c>
      <c r="E15" s="123" t="s">
        <v>226</v>
      </c>
      <c r="F15" s="116" t="s">
        <v>6</v>
      </c>
    </row>
    <row r="16" spans="1:9">
      <c r="A16" s="112" t="s">
        <v>227</v>
      </c>
      <c r="B16" s="125">
        <v>0</v>
      </c>
      <c r="C16" s="125">
        <v>6</v>
      </c>
      <c r="D16" s="125">
        <v>0</v>
      </c>
      <c r="E16" s="125">
        <v>0</v>
      </c>
      <c r="F16" s="126">
        <f>SUM(C16:E16)</f>
        <v>6</v>
      </c>
    </row>
    <row r="17" spans="1:6">
      <c r="A17" s="112" t="s">
        <v>228</v>
      </c>
      <c r="B17" s="125">
        <v>1</v>
      </c>
      <c r="C17" s="125">
        <v>1</v>
      </c>
      <c r="D17" s="125">
        <v>0</v>
      </c>
      <c r="E17" s="125">
        <v>0</v>
      </c>
      <c r="F17" s="126">
        <v>2</v>
      </c>
    </row>
    <row r="18" spans="1:6">
      <c r="A18" s="112" t="s">
        <v>229</v>
      </c>
      <c r="B18" s="125">
        <v>0</v>
      </c>
      <c r="C18" s="125">
        <v>0</v>
      </c>
      <c r="D18" s="125">
        <v>8</v>
      </c>
      <c r="E18" s="125">
        <v>0</v>
      </c>
      <c r="F18" s="126">
        <f>SUM(C18:E18)</f>
        <v>8</v>
      </c>
    </row>
    <row r="19" spans="1:6">
      <c r="A19" s="112" t="s">
        <v>230</v>
      </c>
      <c r="B19" s="125">
        <v>0</v>
      </c>
      <c r="C19" s="125">
        <v>2</v>
      </c>
      <c r="D19" s="125">
        <v>0</v>
      </c>
      <c r="E19" s="125">
        <v>1</v>
      </c>
      <c r="F19" s="126">
        <v>2</v>
      </c>
    </row>
    <row r="20" spans="1:6">
      <c r="A20" s="112" t="s">
        <v>231</v>
      </c>
      <c r="B20" s="125">
        <v>0</v>
      </c>
      <c r="C20" s="125">
        <v>8</v>
      </c>
      <c r="D20" s="125">
        <v>0</v>
      </c>
      <c r="E20" s="125">
        <v>1</v>
      </c>
      <c r="F20" s="126">
        <f>+C20</f>
        <v>8</v>
      </c>
    </row>
    <row r="21" spans="1:6">
      <c r="A21" s="112" t="s">
        <v>232</v>
      </c>
      <c r="B21" s="125">
        <v>0</v>
      </c>
      <c r="C21" s="125">
        <v>5</v>
      </c>
      <c r="D21" s="125">
        <v>0</v>
      </c>
      <c r="E21" s="125">
        <v>1</v>
      </c>
      <c r="F21" s="126">
        <v>5</v>
      </c>
    </row>
    <row r="22" spans="1:6">
      <c r="A22" s="112" t="s">
        <v>233</v>
      </c>
      <c r="B22" s="125">
        <v>0</v>
      </c>
      <c r="C22" s="125">
        <v>7</v>
      </c>
      <c r="D22" s="125">
        <v>0</v>
      </c>
      <c r="E22" s="125">
        <v>0</v>
      </c>
      <c r="F22" s="126">
        <f>SUM(C22:E22)</f>
        <v>7</v>
      </c>
    </row>
    <row r="23" spans="1:6">
      <c r="A23" s="112" t="s">
        <v>234</v>
      </c>
      <c r="B23" s="125">
        <v>0</v>
      </c>
      <c r="C23" s="125">
        <v>6</v>
      </c>
      <c r="D23" s="125">
        <v>0</v>
      </c>
      <c r="E23" s="125">
        <v>0</v>
      </c>
      <c r="F23" s="126">
        <f>SUM(C23:E23)</f>
        <v>6</v>
      </c>
    </row>
    <row r="24" spans="1:6">
      <c r="A24" s="112" t="s">
        <v>235</v>
      </c>
      <c r="B24" s="125">
        <v>0</v>
      </c>
      <c r="C24" s="125">
        <v>9</v>
      </c>
      <c r="D24" s="125">
        <v>0</v>
      </c>
      <c r="E24" s="125">
        <v>1</v>
      </c>
      <c r="F24" s="126">
        <v>9</v>
      </c>
    </row>
    <row r="25" spans="1:6">
      <c r="A25" s="112" t="s">
        <v>236</v>
      </c>
      <c r="B25" s="125">
        <v>0</v>
      </c>
      <c r="C25" s="125">
        <v>5</v>
      </c>
      <c r="D25" s="125">
        <v>0</v>
      </c>
      <c r="E25" s="125">
        <v>0</v>
      </c>
      <c r="F25" s="126">
        <f>SUM(C25:E25)</f>
        <v>5</v>
      </c>
    </row>
    <row r="26" spans="1:6">
      <c r="A26" s="112" t="s">
        <v>237</v>
      </c>
      <c r="B26" s="125">
        <v>0</v>
      </c>
      <c r="C26" s="125">
        <v>4</v>
      </c>
      <c r="D26" s="125">
        <v>4</v>
      </c>
      <c r="E26" s="125">
        <v>4</v>
      </c>
      <c r="F26" s="126">
        <v>8</v>
      </c>
    </row>
    <row r="27" spans="1:6">
      <c r="A27" s="112" t="s">
        <v>238</v>
      </c>
      <c r="B27" s="125">
        <v>0</v>
      </c>
      <c r="C27" s="125">
        <v>13</v>
      </c>
      <c r="D27" s="125">
        <v>0</v>
      </c>
      <c r="E27" s="125">
        <v>1</v>
      </c>
      <c r="F27" s="126">
        <v>13</v>
      </c>
    </row>
    <row r="28" spans="1:6">
      <c r="A28" s="119" t="s">
        <v>239</v>
      </c>
      <c r="B28" s="127">
        <v>0</v>
      </c>
      <c r="C28" s="127">
        <v>3</v>
      </c>
      <c r="D28" s="127">
        <v>0</v>
      </c>
      <c r="E28" s="127">
        <v>1</v>
      </c>
      <c r="F28" s="128">
        <v>3</v>
      </c>
    </row>
    <row r="29" spans="1:6">
      <c r="A29" s="112" t="s">
        <v>222</v>
      </c>
      <c r="B29" s="125">
        <f t="shared" ref="B29:F29" si="2">SUM(B16:B28)</f>
        <v>1</v>
      </c>
      <c r="C29" s="125">
        <f t="shared" si="2"/>
        <v>69</v>
      </c>
      <c r="D29" s="125">
        <f t="shared" si="2"/>
        <v>12</v>
      </c>
      <c r="E29" s="125">
        <f t="shared" si="2"/>
        <v>10</v>
      </c>
      <c r="F29" s="126">
        <f t="shared" si="2"/>
        <v>82</v>
      </c>
    </row>
    <row r="30" spans="1:6">
      <c r="A30" s="113"/>
      <c r="B30" s="129"/>
      <c r="C30" s="129" t="s">
        <v>216</v>
      </c>
      <c r="D30" s="129"/>
      <c r="E30" s="129"/>
      <c r="F30" s="129"/>
    </row>
    <row r="31" spans="1:6">
      <c r="A31" s="122" t="s">
        <v>240</v>
      </c>
    </row>
  </sheetData>
  <mergeCells count="2">
    <mergeCell ref="A2:I3"/>
    <mergeCell ref="A13:F14"/>
  </mergeCells>
  <pageMargins left="0.70866141732283472" right="0.70866141732283472" top="0.74803149606299213" bottom="0.74803149606299213" header="0.31496062992125984" footer="0.31496062992125984"/>
  <pageSetup paperSize="9" scale="82" orientation="landscape" verticalDpi="1200" r:id="rId1"/>
  <headerFooter>
    <oddHeader>&amp;L&amp;G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4929D-2797-4747-A15C-7BCCEABDA30B}">
  <sheetPr>
    <pageSetUpPr fitToPage="1"/>
  </sheetPr>
  <dimension ref="A1:E62"/>
  <sheetViews>
    <sheetView zoomScale="180" zoomScaleNormal="180" workbookViewId="0">
      <selection activeCell="A2" sqref="A2"/>
    </sheetView>
  </sheetViews>
  <sheetFormatPr baseColWidth="10" defaultColWidth="8" defaultRowHeight="12.75"/>
  <cols>
    <col min="1" max="1" width="21.7109375" style="40" customWidth="1"/>
    <col min="2" max="2" width="19.7109375" style="40" customWidth="1"/>
    <col min="3" max="3" width="23.5703125" style="40" customWidth="1"/>
    <col min="4" max="4" width="19" style="40" customWidth="1"/>
    <col min="5" max="5" width="20" style="40" customWidth="1"/>
    <col min="6" max="16384" width="8" style="40"/>
  </cols>
  <sheetData>
    <row r="1" spans="1:5" ht="41.1" customHeight="1">
      <c r="A1" s="82" t="s">
        <v>170</v>
      </c>
      <c r="B1" s="83"/>
      <c r="C1" s="83"/>
      <c r="D1" s="83"/>
      <c r="E1" s="84"/>
    </row>
    <row r="2" spans="1:5" ht="9.9499999999999993" customHeight="1">
      <c r="A2" s="41" t="s">
        <v>75</v>
      </c>
      <c r="B2" s="41" t="s">
        <v>76</v>
      </c>
      <c r="C2" s="41" t="s">
        <v>185</v>
      </c>
      <c r="D2" s="42" t="s">
        <v>186</v>
      </c>
      <c r="E2" s="43" t="s">
        <v>187</v>
      </c>
    </row>
    <row r="3" spans="1:5" ht="9" customHeight="1">
      <c r="A3" s="44" t="s">
        <v>77</v>
      </c>
      <c r="B3" s="45" t="s">
        <v>169</v>
      </c>
      <c r="C3" s="45"/>
      <c r="D3" s="46"/>
      <c r="E3" s="85"/>
    </row>
    <row r="4" spans="1:5" ht="9.9499999999999993" customHeight="1">
      <c r="A4" s="44" t="s">
        <v>78</v>
      </c>
      <c r="B4" s="47" t="s">
        <v>79</v>
      </c>
      <c r="C4" s="47"/>
      <c r="D4" s="46"/>
      <c r="E4" s="86"/>
    </row>
    <row r="5" spans="1:5" ht="9" customHeight="1">
      <c r="A5" s="48" t="s">
        <v>168</v>
      </c>
      <c r="B5" s="45" t="s">
        <v>167</v>
      </c>
      <c r="C5" s="45" t="s">
        <v>188</v>
      </c>
      <c r="D5" s="48" t="s">
        <v>166</v>
      </c>
      <c r="E5" s="87" t="s">
        <v>165</v>
      </c>
    </row>
    <row r="6" spans="1:5" ht="9.9499999999999993" customHeight="1">
      <c r="A6" s="44" t="s">
        <v>80</v>
      </c>
      <c r="B6" s="46"/>
      <c r="C6" s="45" t="s">
        <v>189</v>
      </c>
      <c r="D6" s="44" t="s">
        <v>81</v>
      </c>
      <c r="E6" s="72"/>
    </row>
    <row r="7" spans="1:5" ht="9.9499999999999993" customHeight="1">
      <c r="A7" s="44" t="s">
        <v>82</v>
      </c>
      <c r="B7" s="46"/>
      <c r="C7" s="45" t="s">
        <v>189</v>
      </c>
      <c r="D7" s="44" t="s">
        <v>81</v>
      </c>
      <c r="E7" s="73"/>
    </row>
    <row r="8" spans="1:5" ht="9.9499999999999993" customHeight="1">
      <c r="A8" s="44" t="s">
        <v>83</v>
      </c>
      <c r="B8" s="47" t="s">
        <v>84</v>
      </c>
      <c r="C8" s="45" t="s">
        <v>189</v>
      </c>
      <c r="D8" s="44" t="s">
        <v>85</v>
      </c>
      <c r="E8" s="71" t="s">
        <v>86</v>
      </c>
    </row>
    <row r="9" spans="1:5" ht="9.9499999999999993" customHeight="1">
      <c r="A9" s="44" t="s">
        <v>87</v>
      </c>
      <c r="B9" s="46"/>
      <c r="C9" s="45" t="s">
        <v>189</v>
      </c>
      <c r="D9" s="44" t="s">
        <v>81</v>
      </c>
      <c r="E9" s="72"/>
    </row>
    <row r="10" spans="1:5" ht="9.9499999999999993" customHeight="1">
      <c r="A10" s="44" t="s">
        <v>88</v>
      </c>
      <c r="B10" s="46"/>
      <c r="C10" s="45" t="s">
        <v>189</v>
      </c>
      <c r="D10" s="44" t="s">
        <v>85</v>
      </c>
      <c r="E10" s="72"/>
    </row>
    <row r="11" spans="1:5" ht="9" customHeight="1">
      <c r="A11" s="44" t="s">
        <v>89</v>
      </c>
      <c r="B11" s="46"/>
      <c r="C11" s="45" t="s">
        <v>189</v>
      </c>
      <c r="D11" s="44" t="s">
        <v>90</v>
      </c>
      <c r="E11" s="72"/>
    </row>
    <row r="12" spans="1:5" ht="9.9499999999999993" customHeight="1">
      <c r="A12" s="44" t="s">
        <v>91</v>
      </c>
      <c r="B12" s="46"/>
      <c r="C12" s="45" t="s">
        <v>189</v>
      </c>
      <c r="D12" s="44" t="s">
        <v>90</v>
      </c>
      <c r="E12" s="73"/>
    </row>
    <row r="13" spans="1:5" ht="11.1" customHeight="1">
      <c r="A13" s="44" t="s">
        <v>92</v>
      </c>
      <c r="B13" s="46"/>
      <c r="C13" s="45" t="s">
        <v>189</v>
      </c>
      <c r="D13" s="44" t="s">
        <v>90</v>
      </c>
      <c r="E13" s="71" t="s">
        <v>93</v>
      </c>
    </row>
    <row r="14" spans="1:5" ht="9" customHeight="1">
      <c r="A14" s="44" t="s">
        <v>94</v>
      </c>
      <c r="B14" s="46"/>
      <c r="C14" s="45" t="s">
        <v>189</v>
      </c>
      <c r="D14" s="44" t="s">
        <v>95</v>
      </c>
      <c r="E14" s="72"/>
    </row>
    <row r="15" spans="1:5" ht="9.9499999999999993" customHeight="1">
      <c r="A15" s="44" t="s">
        <v>96</v>
      </c>
      <c r="B15" s="46"/>
      <c r="C15" s="45" t="s">
        <v>189</v>
      </c>
      <c r="D15" s="44" t="s">
        <v>85</v>
      </c>
      <c r="E15" s="73"/>
    </row>
    <row r="16" spans="1:5" ht="11.1" customHeight="1">
      <c r="A16" s="44" t="s">
        <v>97</v>
      </c>
      <c r="B16" s="45" t="s">
        <v>164</v>
      </c>
      <c r="C16" s="45" t="s">
        <v>189</v>
      </c>
      <c r="D16" s="44" t="s">
        <v>85</v>
      </c>
      <c r="E16" s="88" t="s">
        <v>98</v>
      </c>
    </row>
    <row r="17" spans="1:5" ht="9" customHeight="1">
      <c r="A17" s="44" t="s">
        <v>99</v>
      </c>
      <c r="B17" s="46"/>
      <c r="C17" s="45" t="s">
        <v>189</v>
      </c>
      <c r="D17" s="44" t="s">
        <v>90</v>
      </c>
      <c r="E17" s="89"/>
    </row>
    <row r="18" spans="1:5" ht="9.9499999999999993" customHeight="1">
      <c r="A18" s="48" t="s">
        <v>163</v>
      </c>
      <c r="B18" s="46"/>
      <c r="C18" s="45" t="s">
        <v>189</v>
      </c>
      <c r="D18" s="44" t="s">
        <v>85</v>
      </c>
      <c r="E18" s="89"/>
    </row>
    <row r="19" spans="1:5" ht="9.9499999999999993" customHeight="1">
      <c r="A19" s="48" t="s">
        <v>162</v>
      </c>
      <c r="B19" s="46"/>
      <c r="C19" s="45" t="s">
        <v>189</v>
      </c>
      <c r="D19" s="44" t="s">
        <v>85</v>
      </c>
      <c r="E19" s="90"/>
    </row>
    <row r="20" spans="1:5" ht="9.9499999999999993" customHeight="1">
      <c r="A20" s="48" t="s">
        <v>161</v>
      </c>
      <c r="B20" s="45" t="s">
        <v>160</v>
      </c>
      <c r="C20" s="45" t="s">
        <v>189</v>
      </c>
      <c r="D20" s="48" t="s">
        <v>8</v>
      </c>
      <c r="E20" s="71" t="s">
        <v>101</v>
      </c>
    </row>
    <row r="21" spans="1:5" ht="9.9499999999999993" customHeight="1">
      <c r="A21" s="44" t="s">
        <v>100</v>
      </c>
      <c r="B21" s="46"/>
      <c r="C21" s="45" t="s">
        <v>189</v>
      </c>
      <c r="D21" s="44" t="s">
        <v>81</v>
      </c>
      <c r="E21" s="72"/>
    </row>
    <row r="22" spans="1:5" ht="9.9499999999999993" customHeight="1">
      <c r="A22" s="44" t="s">
        <v>102</v>
      </c>
      <c r="B22" s="46"/>
      <c r="C22" s="45" t="s">
        <v>189</v>
      </c>
      <c r="D22" s="44" t="s">
        <v>85</v>
      </c>
      <c r="E22" s="72"/>
    </row>
    <row r="23" spans="1:5" ht="9.9499999999999993" customHeight="1">
      <c r="A23" s="44" t="s">
        <v>103</v>
      </c>
      <c r="B23" s="46"/>
      <c r="C23" s="45" t="s">
        <v>189</v>
      </c>
      <c r="D23" s="44" t="s">
        <v>81</v>
      </c>
      <c r="E23" s="73"/>
    </row>
    <row r="24" spans="1:5" ht="9.9499999999999993" customHeight="1">
      <c r="A24" s="44" t="s">
        <v>104</v>
      </c>
      <c r="B24" s="47" t="s">
        <v>105</v>
      </c>
      <c r="C24" s="45" t="s">
        <v>189</v>
      </c>
      <c r="D24" s="44" t="s">
        <v>85</v>
      </c>
      <c r="E24" s="74" t="s">
        <v>106</v>
      </c>
    </row>
    <row r="25" spans="1:5" ht="9.9499999999999993" customHeight="1">
      <c r="A25" s="44" t="s">
        <v>107</v>
      </c>
      <c r="B25" s="46"/>
      <c r="C25" s="45" t="s">
        <v>189</v>
      </c>
      <c r="D25" s="44" t="s">
        <v>85</v>
      </c>
      <c r="E25" s="75"/>
    </row>
    <row r="26" spans="1:5" ht="9" customHeight="1">
      <c r="A26" s="48" t="s">
        <v>159</v>
      </c>
      <c r="B26" s="46"/>
      <c r="C26" s="45" t="s">
        <v>189</v>
      </c>
      <c r="D26" s="44" t="s">
        <v>85</v>
      </c>
      <c r="E26" s="75"/>
    </row>
    <row r="27" spans="1:5" ht="9.9499999999999993" customHeight="1">
      <c r="A27" s="44" t="s">
        <v>108</v>
      </c>
      <c r="B27" s="46"/>
      <c r="C27" s="45" t="s">
        <v>189</v>
      </c>
      <c r="D27" s="44" t="s">
        <v>85</v>
      </c>
      <c r="E27" s="75"/>
    </row>
    <row r="28" spans="1:5" ht="9" customHeight="1">
      <c r="A28" s="44" t="s">
        <v>109</v>
      </c>
      <c r="B28" s="46"/>
      <c r="C28" s="45" t="s">
        <v>189</v>
      </c>
      <c r="D28" s="44" t="s">
        <v>85</v>
      </c>
      <c r="E28" s="75"/>
    </row>
    <row r="29" spans="1:5" ht="11.1" customHeight="1">
      <c r="A29" s="48" t="s">
        <v>158</v>
      </c>
      <c r="B29" s="46"/>
      <c r="C29" s="45" t="s">
        <v>189</v>
      </c>
      <c r="D29" s="44" t="s">
        <v>85</v>
      </c>
      <c r="E29" s="76"/>
    </row>
    <row r="30" spans="1:5" ht="9.9499999999999993" customHeight="1">
      <c r="A30" s="44" t="s">
        <v>110</v>
      </c>
      <c r="B30" s="45" t="s">
        <v>157</v>
      </c>
      <c r="C30" s="45" t="s">
        <v>189</v>
      </c>
      <c r="D30" s="44" t="s">
        <v>85</v>
      </c>
      <c r="E30" s="71" t="s">
        <v>111</v>
      </c>
    </row>
    <row r="31" spans="1:5" ht="9" customHeight="1">
      <c r="A31" s="44" t="s">
        <v>112</v>
      </c>
      <c r="B31" s="46"/>
      <c r="C31" s="45" t="s">
        <v>189</v>
      </c>
      <c r="D31" s="44" t="s">
        <v>81</v>
      </c>
      <c r="E31" s="72"/>
    </row>
    <row r="32" spans="1:5" ht="9.9499999999999993" customHeight="1">
      <c r="A32" s="44" t="s">
        <v>113</v>
      </c>
      <c r="B32" s="46"/>
      <c r="C32" s="45" t="s">
        <v>189</v>
      </c>
      <c r="D32" s="44" t="s">
        <v>90</v>
      </c>
      <c r="E32" s="72"/>
    </row>
    <row r="33" spans="1:5" ht="9" customHeight="1">
      <c r="A33" s="44" t="s">
        <v>114</v>
      </c>
      <c r="B33" s="46"/>
      <c r="C33" s="45" t="s">
        <v>189</v>
      </c>
      <c r="D33" s="44" t="s">
        <v>90</v>
      </c>
      <c r="E33" s="72"/>
    </row>
    <row r="34" spans="1:5" ht="9.9499999999999993" customHeight="1">
      <c r="A34" s="44" t="s">
        <v>115</v>
      </c>
      <c r="B34" s="46"/>
      <c r="C34" s="45" t="s">
        <v>189</v>
      </c>
      <c r="D34" s="44" t="s">
        <v>85</v>
      </c>
      <c r="E34" s="72"/>
    </row>
    <row r="35" spans="1:5" ht="9.9499999999999993" customHeight="1">
      <c r="A35" s="44" t="s">
        <v>116</v>
      </c>
      <c r="B35" s="46"/>
      <c r="C35" s="45" t="s">
        <v>189</v>
      </c>
      <c r="D35" s="44" t="s">
        <v>81</v>
      </c>
      <c r="E35" s="72"/>
    </row>
    <row r="36" spans="1:5" ht="9" customHeight="1">
      <c r="A36" s="44" t="s">
        <v>117</v>
      </c>
      <c r="B36" s="46"/>
      <c r="C36" s="45" t="s">
        <v>189</v>
      </c>
      <c r="D36" s="44" t="s">
        <v>85</v>
      </c>
      <c r="E36" s="72"/>
    </row>
    <row r="37" spans="1:5" ht="9.9499999999999993" customHeight="1">
      <c r="A37" s="44" t="s">
        <v>118</v>
      </c>
      <c r="B37" s="46"/>
      <c r="C37" s="45" t="s">
        <v>189</v>
      </c>
      <c r="D37" s="44" t="s">
        <v>85</v>
      </c>
      <c r="E37" s="72"/>
    </row>
    <row r="38" spans="1:5" ht="9.9499999999999993" customHeight="1">
      <c r="A38" s="48" t="s">
        <v>158</v>
      </c>
      <c r="B38" s="46"/>
      <c r="C38" s="45" t="s">
        <v>189</v>
      </c>
      <c r="D38" s="44" t="s">
        <v>85</v>
      </c>
      <c r="E38" s="73"/>
    </row>
    <row r="39" spans="1:5" ht="11.1" customHeight="1">
      <c r="A39" s="44" t="s">
        <v>119</v>
      </c>
      <c r="B39" s="47" t="s">
        <v>120</v>
      </c>
      <c r="C39" s="45" t="s">
        <v>189</v>
      </c>
      <c r="D39" s="44" t="s">
        <v>121</v>
      </c>
      <c r="E39" s="71" t="s">
        <v>122</v>
      </c>
    </row>
    <row r="40" spans="1:5" ht="9" customHeight="1">
      <c r="A40" s="44" t="s">
        <v>123</v>
      </c>
      <c r="B40" s="47" t="s">
        <v>124</v>
      </c>
      <c r="C40" s="45" t="s">
        <v>190</v>
      </c>
      <c r="D40" s="44" t="s">
        <v>125</v>
      </c>
      <c r="E40" s="72"/>
    </row>
    <row r="41" spans="1:5" ht="9.9499999999999993" customHeight="1">
      <c r="A41" s="44" t="s">
        <v>126</v>
      </c>
      <c r="B41" s="47" t="s">
        <v>127</v>
      </c>
      <c r="C41" s="45" t="s">
        <v>189</v>
      </c>
      <c r="D41" s="44" t="s">
        <v>85</v>
      </c>
      <c r="E41" s="72"/>
    </row>
    <row r="42" spans="1:5" ht="9.9499999999999993" customHeight="1">
      <c r="A42" s="44" t="s">
        <v>156</v>
      </c>
      <c r="B42" s="47" t="s">
        <v>155</v>
      </c>
      <c r="C42" s="45" t="s">
        <v>189</v>
      </c>
      <c r="D42" s="44" t="s">
        <v>85</v>
      </c>
      <c r="E42" s="72"/>
    </row>
    <row r="43" spans="1:5" ht="9.9499999999999993" customHeight="1">
      <c r="A43" s="44" t="s">
        <v>154</v>
      </c>
      <c r="B43" s="47" t="s">
        <v>153</v>
      </c>
      <c r="C43" s="45" t="s">
        <v>189</v>
      </c>
      <c r="D43" s="44" t="s">
        <v>85</v>
      </c>
      <c r="E43" s="72"/>
    </row>
    <row r="44" spans="1:5" ht="9.9499999999999993" customHeight="1">
      <c r="A44" s="44" t="s">
        <v>152</v>
      </c>
      <c r="B44" s="47" t="s">
        <v>151</v>
      </c>
      <c r="C44" s="45" t="s">
        <v>189</v>
      </c>
      <c r="D44" s="44" t="s">
        <v>85</v>
      </c>
      <c r="E44" s="72"/>
    </row>
    <row r="45" spans="1:5" ht="9.9499999999999993" customHeight="1">
      <c r="A45" s="44" t="s">
        <v>150</v>
      </c>
      <c r="B45" s="47" t="s">
        <v>149</v>
      </c>
      <c r="C45" s="45" t="s">
        <v>189</v>
      </c>
      <c r="D45" s="44" t="s">
        <v>85</v>
      </c>
      <c r="E45" s="73"/>
    </row>
    <row r="46" spans="1:5" ht="9.9499999999999993" customHeight="1">
      <c r="A46" s="44" t="s">
        <v>128</v>
      </c>
      <c r="B46" s="47" t="s">
        <v>129</v>
      </c>
      <c r="C46" s="45" t="s">
        <v>189</v>
      </c>
      <c r="D46" s="44" t="s">
        <v>85</v>
      </c>
      <c r="E46" s="77" t="s">
        <v>148</v>
      </c>
    </row>
    <row r="47" spans="1:5" ht="9.9499999999999993" customHeight="1">
      <c r="A47" s="44" t="s">
        <v>130</v>
      </c>
      <c r="B47" s="46"/>
      <c r="C47" s="45" t="s">
        <v>189</v>
      </c>
      <c r="D47" s="44" t="s">
        <v>81</v>
      </c>
      <c r="E47" s="78"/>
    </row>
    <row r="48" spans="1:5" ht="9.9499999999999993" customHeight="1">
      <c r="A48" s="44" t="s">
        <v>131</v>
      </c>
      <c r="B48" s="46"/>
      <c r="C48" s="45" t="s">
        <v>189</v>
      </c>
      <c r="D48" s="44" t="s">
        <v>85</v>
      </c>
      <c r="E48" s="78"/>
    </row>
    <row r="49" spans="1:5" ht="9.9499999999999993" customHeight="1">
      <c r="A49" s="49" t="s">
        <v>132</v>
      </c>
      <c r="B49" s="50"/>
      <c r="C49" s="45" t="s">
        <v>189</v>
      </c>
      <c r="D49" s="49" t="s">
        <v>85</v>
      </c>
      <c r="E49" s="78"/>
    </row>
    <row r="50" spans="1:5" ht="9.9499999999999993" customHeight="1">
      <c r="A50" s="51" t="s">
        <v>133</v>
      </c>
      <c r="B50" s="52" t="s">
        <v>134</v>
      </c>
      <c r="C50" s="45" t="s">
        <v>189</v>
      </c>
      <c r="D50" s="51" t="s">
        <v>85</v>
      </c>
      <c r="E50" s="79" t="s">
        <v>135</v>
      </c>
    </row>
    <row r="51" spans="1:5" ht="9" customHeight="1">
      <c r="A51" s="51" t="s">
        <v>147</v>
      </c>
      <c r="B51" s="53"/>
      <c r="C51" s="45" t="s">
        <v>189</v>
      </c>
      <c r="D51" s="51" t="s">
        <v>85</v>
      </c>
      <c r="E51" s="80"/>
    </row>
    <row r="52" spans="1:5" ht="9.9499999999999993" customHeight="1">
      <c r="A52" s="54" t="s">
        <v>146</v>
      </c>
      <c r="B52" s="53"/>
      <c r="C52" s="45" t="s">
        <v>189</v>
      </c>
      <c r="D52" s="51" t="s">
        <v>85</v>
      </c>
      <c r="E52" s="80"/>
    </row>
    <row r="53" spans="1:5" ht="9.9499999999999993" customHeight="1">
      <c r="A53" s="54" t="s">
        <v>145</v>
      </c>
      <c r="B53" s="53"/>
      <c r="C53" s="45" t="s">
        <v>189</v>
      </c>
      <c r="D53" s="51" t="s">
        <v>85</v>
      </c>
      <c r="E53" s="80"/>
    </row>
    <row r="54" spans="1:5" ht="9" customHeight="1">
      <c r="A54" s="51" t="s">
        <v>136</v>
      </c>
      <c r="B54" s="53"/>
      <c r="C54" s="45" t="s">
        <v>189</v>
      </c>
      <c r="D54" s="51" t="s">
        <v>125</v>
      </c>
      <c r="E54" s="80"/>
    </row>
    <row r="55" spans="1:5" ht="9.9499999999999993" customHeight="1">
      <c r="A55" s="51" t="s">
        <v>137</v>
      </c>
      <c r="B55" s="53"/>
      <c r="C55" s="45" t="s">
        <v>189</v>
      </c>
      <c r="D55" s="51" t="s">
        <v>81</v>
      </c>
      <c r="E55" s="80"/>
    </row>
    <row r="56" spans="1:5" ht="9" customHeight="1">
      <c r="A56" s="51" t="s">
        <v>138</v>
      </c>
      <c r="B56" s="53"/>
      <c r="C56" s="45" t="s">
        <v>189</v>
      </c>
      <c r="D56" s="51" t="s">
        <v>81</v>
      </c>
      <c r="E56" s="80"/>
    </row>
    <row r="57" spans="1:5" ht="9.9499999999999993" customHeight="1">
      <c r="A57" s="51" t="s">
        <v>139</v>
      </c>
      <c r="B57" s="53"/>
      <c r="C57" s="45" t="s">
        <v>189</v>
      </c>
      <c r="D57" s="51" t="s">
        <v>81</v>
      </c>
      <c r="E57" s="80"/>
    </row>
    <row r="58" spans="1:5" ht="9" customHeight="1">
      <c r="A58" s="51" t="s">
        <v>140</v>
      </c>
      <c r="B58" s="53"/>
      <c r="C58" s="45" t="s">
        <v>189</v>
      </c>
      <c r="D58" s="51" t="s">
        <v>81</v>
      </c>
      <c r="E58" s="80"/>
    </row>
    <row r="59" spans="1:5" ht="9.9499999999999993" customHeight="1">
      <c r="A59" s="51" t="s">
        <v>141</v>
      </c>
      <c r="B59" s="53"/>
      <c r="C59" s="45" t="s">
        <v>189</v>
      </c>
      <c r="D59" s="51" t="s">
        <v>81</v>
      </c>
      <c r="E59" s="80"/>
    </row>
    <row r="60" spans="1:5" ht="9.9499999999999993" customHeight="1">
      <c r="A60" s="51" t="s">
        <v>142</v>
      </c>
      <c r="B60" s="53"/>
      <c r="C60" s="45" t="s">
        <v>189</v>
      </c>
      <c r="D60" s="51" t="s">
        <v>81</v>
      </c>
      <c r="E60" s="80"/>
    </row>
    <row r="61" spans="1:5" ht="9" customHeight="1">
      <c r="A61" s="51" t="s">
        <v>144</v>
      </c>
      <c r="B61" s="53"/>
      <c r="C61" s="45" t="s">
        <v>189</v>
      </c>
      <c r="D61" s="51" t="s">
        <v>81</v>
      </c>
      <c r="E61" s="80"/>
    </row>
    <row r="62" spans="1:5" ht="10.35" customHeight="1">
      <c r="A62" s="51" t="s">
        <v>143</v>
      </c>
      <c r="B62" s="53"/>
      <c r="C62" s="45" t="s">
        <v>189</v>
      </c>
      <c r="D62" s="51" t="s">
        <v>81</v>
      </c>
      <c r="E62" s="81"/>
    </row>
  </sheetData>
  <mergeCells count="12">
    <mergeCell ref="E50:E62"/>
    <mergeCell ref="A1:E1"/>
    <mergeCell ref="E3:E4"/>
    <mergeCell ref="E5:E7"/>
    <mergeCell ref="E8:E12"/>
    <mergeCell ref="E13:E15"/>
    <mergeCell ref="E16:E19"/>
    <mergeCell ref="E20:E23"/>
    <mergeCell ref="E24:E29"/>
    <mergeCell ref="E30:E38"/>
    <mergeCell ref="E39:E45"/>
    <mergeCell ref="E46:E49"/>
  </mergeCells>
  <pageMargins left="7.874015748031496E-2" right="7.874015748031496E-2" top="0.74803149606299213" bottom="0.74803149606299213" header="0.31496062992125984" footer="0.31496062992125984"/>
  <pageSetup paperSize="9" scale="97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F3B98-31C0-47FA-B540-3367190683C6}">
  <sheetPr>
    <pageSetUpPr fitToPage="1"/>
  </sheetPr>
  <dimension ref="A1:M21"/>
  <sheetViews>
    <sheetView workbookViewId="0">
      <selection sqref="A1:K21"/>
    </sheetView>
  </sheetViews>
  <sheetFormatPr baseColWidth="10" defaultRowHeight="15"/>
  <cols>
    <col min="1" max="1" width="39.28515625" customWidth="1"/>
    <col min="2" max="2" width="13" customWidth="1"/>
    <col min="3" max="3" width="11.28515625" bestFit="1" customWidth="1"/>
    <col min="4" max="4" width="13.42578125" customWidth="1"/>
    <col min="5" max="5" width="12.85546875" bestFit="1" customWidth="1"/>
    <col min="6" max="6" width="15.7109375" customWidth="1"/>
    <col min="7" max="7" width="8.42578125" bestFit="1" customWidth="1"/>
    <col min="8" max="8" width="7.140625" bestFit="1" customWidth="1"/>
    <col min="9" max="9" width="9.140625" bestFit="1" customWidth="1"/>
    <col min="10" max="10" width="7.140625" bestFit="1" customWidth="1"/>
    <col min="11" max="11" width="6.5703125" bestFit="1" customWidth="1"/>
  </cols>
  <sheetData>
    <row r="1" spans="1:11">
      <c r="A1" s="91" t="s">
        <v>184</v>
      </c>
      <c r="B1" s="91"/>
      <c r="C1" s="91"/>
      <c r="D1" s="91"/>
      <c r="E1" s="91"/>
      <c r="F1" s="91"/>
      <c r="G1" s="91"/>
      <c r="H1" s="91"/>
      <c r="I1" s="91"/>
      <c r="J1" s="91"/>
      <c r="K1" s="91"/>
    </row>
    <row r="2" spans="1:11" ht="25.5" customHeight="1">
      <c r="A2" s="38" t="s">
        <v>38</v>
      </c>
      <c r="B2" s="38" t="s">
        <v>1</v>
      </c>
      <c r="C2" s="38" t="s">
        <v>2</v>
      </c>
      <c r="D2" s="38" t="s">
        <v>3</v>
      </c>
      <c r="E2" s="38" t="s">
        <v>46</v>
      </c>
      <c r="F2" s="38" t="s">
        <v>4</v>
      </c>
      <c r="G2" s="38" t="s">
        <v>183</v>
      </c>
      <c r="H2" s="38" t="s">
        <v>182</v>
      </c>
      <c r="I2" s="38" t="s">
        <v>39</v>
      </c>
      <c r="J2" s="38" t="s">
        <v>181</v>
      </c>
      <c r="K2" s="38" t="s">
        <v>6</v>
      </c>
    </row>
    <row r="3" spans="1:11">
      <c r="A3" s="29" t="s">
        <v>166</v>
      </c>
      <c r="B3" s="39"/>
      <c r="C3" s="39">
        <v>1</v>
      </c>
      <c r="D3" s="39"/>
      <c r="E3" s="39"/>
      <c r="F3" s="39"/>
      <c r="G3" s="39"/>
      <c r="H3" s="39"/>
      <c r="I3" s="39"/>
      <c r="J3" s="39"/>
      <c r="K3" s="39">
        <f>+C3</f>
        <v>1</v>
      </c>
    </row>
    <row r="4" spans="1:11">
      <c r="A4" s="29" t="s">
        <v>180</v>
      </c>
      <c r="B4" s="39">
        <v>16</v>
      </c>
      <c r="C4" s="39">
        <v>8</v>
      </c>
      <c r="D4" s="39">
        <v>1</v>
      </c>
      <c r="E4" s="39"/>
      <c r="F4" s="39"/>
      <c r="G4" s="39">
        <v>1</v>
      </c>
      <c r="H4" s="39">
        <v>1</v>
      </c>
      <c r="I4" s="39">
        <v>1</v>
      </c>
      <c r="J4" s="39">
        <v>1</v>
      </c>
      <c r="K4" s="39">
        <f>+B4+C4+D4+G4+H4+I4+J4</f>
        <v>29</v>
      </c>
    </row>
    <row r="5" spans="1:11">
      <c r="A5" s="29" t="s">
        <v>179</v>
      </c>
      <c r="B5" s="39">
        <v>1</v>
      </c>
      <c r="C5" s="39">
        <v>5</v>
      </c>
      <c r="D5" s="39"/>
      <c r="E5" s="39">
        <v>1</v>
      </c>
      <c r="F5" s="39"/>
      <c r="G5" s="39"/>
      <c r="H5" s="39"/>
      <c r="I5" s="39"/>
      <c r="J5" s="39"/>
      <c r="K5" s="39">
        <f>+B5+C5+D5+E5</f>
        <v>7</v>
      </c>
    </row>
    <row r="6" spans="1:11">
      <c r="A6" s="29" t="s">
        <v>11</v>
      </c>
      <c r="B6" s="39">
        <v>12</v>
      </c>
      <c r="C6" s="39">
        <v>6</v>
      </c>
      <c r="D6" s="39"/>
      <c r="E6" s="39"/>
      <c r="F6" s="39">
        <v>1</v>
      </c>
      <c r="G6" s="39"/>
      <c r="H6" s="39"/>
      <c r="I6" s="39"/>
      <c r="J6" s="39"/>
      <c r="K6" s="39">
        <f>+B6+C6+F6</f>
        <v>19</v>
      </c>
    </row>
    <row r="7" spans="1:11">
      <c r="A7" s="38" t="s">
        <v>6</v>
      </c>
      <c r="B7" s="37">
        <f>+B4+B5+B6</f>
        <v>29</v>
      </c>
      <c r="C7" s="37">
        <f t="shared" ref="C7:K7" si="0">+C3+C4+C5+C6</f>
        <v>20</v>
      </c>
      <c r="D7" s="37">
        <f t="shared" si="0"/>
        <v>1</v>
      </c>
      <c r="E7" s="37">
        <f t="shared" si="0"/>
        <v>1</v>
      </c>
      <c r="F7" s="37">
        <f t="shared" si="0"/>
        <v>1</v>
      </c>
      <c r="G7" s="37">
        <f t="shared" si="0"/>
        <v>1</v>
      </c>
      <c r="H7" s="37">
        <f t="shared" si="0"/>
        <v>1</v>
      </c>
      <c r="I7" s="37">
        <f t="shared" si="0"/>
        <v>1</v>
      </c>
      <c r="J7" s="37">
        <f t="shared" si="0"/>
        <v>1</v>
      </c>
      <c r="K7" s="37">
        <f t="shared" si="0"/>
        <v>56</v>
      </c>
    </row>
    <row r="10" spans="1:11" ht="45">
      <c r="A10" s="55" t="s">
        <v>178</v>
      </c>
      <c r="B10" s="56" t="s">
        <v>177</v>
      </c>
      <c r="C10" s="57" t="s">
        <v>166</v>
      </c>
      <c r="D10" s="57" t="s">
        <v>191</v>
      </c>
      <c r="E10" s="57" t="s">
        <v>192</v>
      </c>
      <c r="F10" s="57" t="s">
        <v>193</v>
      </c>
    </row>
    <row r="11" spans="1:11">
      <c r="A11" s="58" t="s">
        <v>176</v>
      </c>
      <c r="B11" s="59">
        <v>3</v>
      </c>
      <c r="C11" s="59">
        <v>1</v>
      </c>
      <c r="D11" s="59">
        <v>2</v>
      </c>
      <c r="E11" s="60" t="s">
        <v>194</v>
      </c>
      <c r="F11" s="60" t="s">
        <v>194</v>
      </c>
      <c r="G11" s="19"/>
    </row>
    <row r="12" spans="1:11">
      <c r="A12" s="58" t="s">
        <v>35</v>
      </c>
      <c r="B12" s="59">
        <v>5</v>
      </c>
      <c r="C12" s="60" t="s">
        <v>194</v>
      </c>
      <c r="D12" s="59">
        <v>5</v>
      </c>
      <c r="E12" s="60" t="s">
        <v>194</v>
      </c>
      <c r="F12" s="60" t="s">
        <v>194</v>
      </c>
      <c r="G12" s="19"/>
    </row>
    <row r="13" spans="1:11">
      <c r="A13" s="58" t="s">
        <v>175</v>
      </c>
      <c r="B13" s="59">
        <v>3</v>
      </c>
      <c r="C13" s="60" t="s">
        <v>194</v>
      </c>
      <c r="D13" s="59">
        <v>3</v>
      </c>
      <c r="E13" s="60" t="s">
        <v>194</v>
      </c>
      <c r="F13" s="60" t="s">
        <v>194</v>
      </c>
      <c r="G13" s="19"/>
    </row>
    <row r="14" spans="1:11">
      <c r="A14" s="58" t="s">
        <v>174</v>
      </c>
      <c r="B14" s="59">
        <v>3</v>
      </c>
      <c r="C14" s="60" t="s">
        <v>194</v>
      </c>
      <c r="D14" s="59">
        <v>3</v>
      </c>
      <c r="E14" s="60" t="s">
        <v>194</v>
      </c>
      <c r="F14" s="59">
        <v>1</v>
      </c>
      <c r="G14" s="19"/>
    </row>
    <row r="15" spans="1:11">
      <c r="A15" s="58" t="s">
        <v>173</v>
      </c>
      <c r="B15" s="59">
        <v>4</v>
      </c>
      <c r="C15" s="60" t="s">
        <v>194</v>
      </c>
      <c r="D15" s="59">
        <v>4</v>
      </c>
      <c r="E15" s="60" t="s">
        <v>194</v>
      </c>
      <c r="F15" s="59"/>
      <c r="G15" s="19"/>
    </row>
    <row r="16" spans="1:11">
      <c r="A16" s="58" t="s">
        <v>21</v>
      </c>
      <c r="B16" s="59">
        <v>5</v>
      </c>
      <c r="C16" s="60" t="s">
        <v>194</v>
      </c>
      <c r="D16" s="59">
        <v>5</v>
      </c>
      <c r="E16" s="60" t="s">
        <v>194</v>
      </c>
      <c r="F16" s="59">
        <f>1+1</f>
        <v>2</v>
      </c>
      <c r="G16" s="19"/>
    </row>
    <row r="17" spans="1:13">
      <c r="A17" s="58" t="s">
        <v>172</v>
      </c>
      <c r="B17" s="59">
        <v>8</v>
      </c>
      <c r="C17" s="60" t="s">
        <v>194</v>
      </c>
      <c r="D17" s="59">
        <v>8</v>
      </c>
      <c r="E17" s="60" t="s">
        <v>194</v>
      </c>
      <c r="F17" s="60">
        <v>1</v>
      </c>
      <c r="G17" s="19"/>
      <c r="M17" s="61"/>
    </row>
    <row r="18" spans="1:13">
      <c r="A18" s="58" t="s">
        <v>19</v>
      </c>
      <c r="B18" s="59">
        <v>7</v>
      </c>
      <c r="C18" s="60" t="s">
        <v>194</v>
      </c>
      <c r="D18" s="59">
        <v>7</v>
      </c>
      <c r="E18" s="60" t="s">
        <v>194</v>
      </c>
      <c r="F18" s="59">
        <v>2</v>
      </c>
      <c r="G18" s="19"/>
    </row>
    <row r="19" spans="1:13" ht="30">
      <c r="A19" s="58" t="s">
        <v>171</v>
      </c>
      <c r="B19" s="59">
        <v>4</v>
      </c>
      <c r="C19" s="60" t="s">
        <v>194</v>
      </c>
      <c r="D19" s="59">
        <v>4</v>
      </c>
      <c r="E19" s="60" t="s">
        <v>194</v>
      </c>
      <c r="F19" s="60" t="s">
        <v>194</v>
      </c>
      <c r="G19" s="19"/>
    </row>
    <row r="20" spans="1:13">
      <c r="A20" s="58" t="s">
        <v>22</v>
      </c>
      <c r="B20" s="59">
        <v>13</v>
      </c>
      <c r="C20" s="60" t="s">
        <v>194</v>
      </c>
      <c r="D20" s="59">
        <v>13</v>
      </c>
      <c r="E20" s="60" t="s">
        <v>194</v>
      </c>
      <c r="F20" s="60" t="s">
        <v>194</v>
      </c>
      <c r="G20" s="19"/>
    </row>
    <row r="21" spans="1:13">
      <c r="A21" s="62" t="s">
        <v>195</v>
      </c>
      <c r="B21" s="63">
        <f>+B11+B12+B13+B14+B15+B16+B17+B18+B19+B20</f>
        <v>55</v>
      </c>
      <c r="C21" s="63">
        <f>+C11</f>
        <v>1</v>
      </c>
      <c r="D21" s="63">
        <f>+D11+D12+D13+D14+D15+D16+D17+D18+D19+D20</f>
        <v>54</v>
      </c>
      <c r="E21" s="63">
        <v>0</v>
      </c>
      <c r="F21" s="63">
        <f>+F14+F16+F17+F18</f>
        <v>6</v>
      </c>
      <c r="G21" s="19"/>
    </row>
  </sheetData>
  <mergeCells count="1">
    <mergeCell ref="A1:K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6A61A-81A3-4EFD-BF2C-D385C6198B02}">
  <sheetPr>
    <pageSetUpPr fitToPage="1"/>
  </sheetPr>
  <dimension ref="A1:E57"/>
  <sheetViews>
    <sheetView zoomScale="120" zoomScaleNormal="120" workbookViewId="0">
      <selection sqref="A1:E57"/>
    </sheetView>
  </sheetViews>
  <sheetFormatPr baseColWidth="10" defaultColWidth="8" defaultRowHeight="12.75"/>
  <cols>
    <col min="1" max="1" width="24" style="40" customWidth="1"/>
    <col min="2" max="3" width="25" style="40" customWidth="1"/>
    <col min="4" max="4" width="16" style="40" customWidth="1"/>
    <col min="5" max="5" width="20" style="40" customWidth="1"/>
    <col min="6" max="16384" width="8" style="40"/>
  </cols>
  <sheetData>
    <row r="1" spans="1:5" ht="41.1" customHeight="1">
      <c r="A1" s="101" t="s">
        <v>196</v>
      </c>
      <c r="B1" s="102"/>
      <c r="C1" s="102"/>
      <c r="D1" s="102"/>
      <c r="E1" s="103"/>
    </row>
    <row r="2" spans="1:5" ht="19.5" customHeight="1">
      <c r="A2" s="41" t="s">
        <v>75</v>
      </c>
      <c r="B2" s="41" t="s">
        <v>76</v>
      </c>
      <c r="C2" s="41" t="s">
        <v>185</v>
      </c>
      <c r="D2" s="42" t="s">
        <v>186</v>
      </c>
      <c r="E2" s="43" t="s">
        <v>187</v>
      </c>
    </row>
    <row r="3" spans="1:5" ht="9" customHeight="1">
      <c r="A3" s="44" t="s">
        <v>77</v>
      </c>
      <c r="B3" s="47" t="s">
        <v>197</v>
      </c>
      <c r="C3" s="47"/>
      <c r="D3" s="46"/>
      <c r="E3" s="85"/>
    </row>
    <row r="4" spans="1:5" ht="9.9499999999999993" customHeight="1">
      <c r="A4" s="44" t="s">
        <v>78</v>
      </c>
      <c r="B4" s="47" t="s">
        <v>79</v>
      </c>
      <c r="C4" s="47"/>
      <c r="D4" s="46"/>
      <c r="E4" s="86"/>
    </row>
    <row r="5" spans="1:5" ht="9" customHeight="1">
      <c r="A5" s="44" t="s">
        <v>198</v>
      </c>
      <c r="B5" s="47" t="s">
        <v>199</v>
      </c>
      <c r="C5" s="47" t="s">
        <v>200</v>
      </c>
      <c r="D5" s="44" t="s">
        <v>201</v>
      </c>
      <c r="E5" s="74" t="s">
        <v>202</v>
      </c>
    </row>
    <row r="6" spans="1:5" ht="9.9499999999999993" customHeight="1">
      <c r="A6" s="44" t="s">
        <v>80</v>
      </c>
      <c r="B6" s="46"/>
      <c r="C6" s="45" t="s">
        <v>189</v>
      </c>
      <c r="D6" s="44" t="s">
        <v>81</v>
      </c>
      <c r="E6" s="75"/>
    </row>
    <row r="7" spans="1:5" ht="9.9499999999999993" customHeight="1">
      <c r="A7" s="44" t="s">
        <v>82</v>
      </c>
      <c r="B7" s="46"/>
      <c r="C7" s="45" t="s">
        <v>189</v>
      </c>
      <c r="D7" s="44" t="s">
        <v>81</v>
      </c>
      <c r="E7" s="76"/>
    </row>
    <row r="8" spans="1:5" ht="9.9499999999999993" customHeight="1">
      <c r="A8" s="44" t="s">
        <v>83</v>
      </c>
      <c r="B8" s="47" t="s">
        <v>84</v>
      </c>
      <c r="C8" s="45" t="s">
        <v>189</v>
      </c>
      <c r="D8" s="44" t="s">
        <v>85</v>
      </c>
      <c r="E8" s="88" t="s">
        <v>86</v>
      </c>
    </row>
    <row r="9" spans="1:5" ht="9.9499999999999993" customHeight="1">
      <c r="A9" s="44" t="s">
        <v>87</v>
      </c>
      <c r="B9" s="46"/>
      <c r="C9" s="45" t="s">
        <v>189</v>
      </c>
      <c r="D9" s="44" t="s">
        <v>81</v>
      </c>
      <c r="E9" s="89"/>
    </row>
    <row r="10" spans="1:5" ht="9.9499999999999993" customHeight="1">
      <c r="A10" s="44" t="s">
        <v>88</v>
      </c>
      <c r="B10" s="46"/>
      <c r="C10" s="45" t="s">
        <v>189</v>
      </c>
      <c r="D10" s="44" t="s">
        <v>85</v>
      </c>
      <c r="E10" s="89"/>
    </row>
    <row r="11" spans="1:5" ht="9" customHeight="1">
      <c r="A11" s="44" t="s">
        <v>89</v>
      </c>
      <c r="B11" s="46"/>
      <c r="C11" s="45" t="s">
        <v>189</v>
      </c>
      <c r="D11" s="44" t="s">
        <v>90</v>
      </c>
      <c r="E11" s="89"/>
    </row>
    <row r="12" spans="1:5" ht="9" customHeight="1">
      <c r="A12" s="44" t="s">
        <v>203</v>
      </c>
      <c r="B12" s="46"/>
      <c r="C12" s="45" t="s">
        <v>204</v>
      </c>
      <c r="D12" s="44" t="s">
        <v>81</v>
      </c>
      <c r="E12" s="89"/>
    </row>
    <row r="13" spans="1:5" ht="9.9499999999999993" customHeight="1">
      <c r="A13" s="44" t="s">
        <v>91</v>
      </c>
      <c r="B13" s="46"/>
      <c r="C13" s="45" t="s">
        <v>189</v>
      </c>
      <c r="D13" s="44" t="s">
        <v>90</v>
      </c>
      <c r="E13" s="90"/>
    </row>
    <row r="14" spans="1:5" ht="11.1" customHeight="1">
      <c r="A14" s="44" t="s">
        <v>92</v>
      </c>
      <c r="B14" s="46"/>
      <c r="C14" s="45" t="s">
        <v>189</v>
      </c>
      <c r="D14" s="44" t="s">
        <v>90</v>
      </c>
      <c r="E14" s="104" t="s">
        <v>93</v>
      </c>
    </row>
    <row r="15" spans="1:5" ht="9" customHeight="1">
      <c r="A15" s="44" t="s">
        <v>94</v>
      </c>
      <c r="B15" s="46"/>
      <c r="C15" s="45" t="s">
        <v>189</v>
      </c>
      <c r="D15" s="44" t="s">
        <v>95</v>
      </c>
      <c r="E15" s="105"/>
    </row>
    <row r="16" spans="1:5" ht="9.9499999999999993" customHeight="1">
      <c r="A16" s="44" t="s">
        <v>96</v>
      </c>
      <c r="B16" s="46"/>
      <c r="C16" s="45" t="s">
        <v>189</v>
      </c>
      <c r="D16" s="44" t="s">
        <v>85</v>
      </c>
      <c r="E16" s="106"/>
    </row>
    <row r="17" spans="1:5" ht="11.1" customHeight="1">
      <c r="A17" s="44" t="s">
        <v>97</v>
      </c>
      <c r="B17" s="47" t="s">
        <v>205</v>
      </c>
      <c r="C17" s="45" t="s">
        <v>189</v>
      </c>
      <c r="D17" s="44" t="s">
        <v>85</v>
      </c>
      <c r="E17" s="88" t="s">
        <v>98</v>
      </c>
    </row>
    <row r="18" spans="1:5" ht="9" customHeight="1">
      <c r="A18" s="44" t="s">
        <v>99</v>
      </c>
      <c r="B18" s="46"/>
      <c r="C18" s="45" t="s">
        <v>189</v>
      </c>
      <c r="D18" s="44" t="s">
        <v>90</v>
      </c>
      <c r="E18" s="89"/>
    </row>
    <row r="19" spans="1:5" ht="9.9499999999999993" customHeight="1">
      <c r="A19" s="44" t="s">
        <v>206</v>
      </c>
      <c r="B19" s="46"/>
      <c r="C19" s="45" t="s">
        <v>189</v>
      </c>
      <c r="D19" s="44" t="s">
        <v>85</v>
      </c>
      <c r="E19" s="89"/>
    </row>
    <row r="20" spans="1:5" ht="9.9499999999999993" customHeight="1">
      <c r="A20" s="92" t="s">
        <v>207</v>
      </c>
      <c r="B20" s="93"/>
      <c r="C20" s="45" t="s">
        <v>189</v>
      </c>
      <c r="D20" s="44" t="s">
        <v>85</v>
      </c>
      <c r="E20" s="90"/>
    </row>
    <row r="21" spans="1:5" ht="9.9499999999999993" customHeight="1">
      <c r="A21" s="44" t="s">
        <v>100</v>
      </c>
      <c r="B21" s="46"/>
      <c r="C21" s="45" t="s">
        <v>189</v>
      </c>
      <c r="D21" s="44" t="s">
        <v>81</v>
      </c>
      <c r="E21" s="94" t="s">
        <v>101</v>
      </c>
    </row>
    <row r="22" spans="1:5" ht="9.9499999999999993" customHeight="1">
      <c r="A22" s="44" t="s">
        <v>102</v>
      </c>
      <c r="B22" s="46"/>
      <c r="C22" s="45" t="s">
        <v>189</v>
      </c>
      <c r="D22" s="44" t="s">
        <v>85</v>
      </c>
      <c r="E22" s="95"/>
    </row>
    <row r="23" spans="1:5" ht="9.9499999999999993" customHeight="1">
      <c r="A23" s="44" t="s">
        <v>103</v>
      </c>
      <c r="B23" s="46"/>
      <c r="C23" s="45" t="s">
        <v>189</v>
      </c>
      <c r="D23" s="44" t="s">
        <v>81</v>
      </c>
      <c r="E23" s="96"/>
    </row>
    <row r="24" spans="1:5" ht="9.9499999999999993" customHeight="1">
      <c r="A24" s="44" t="s">
        <v>104</v>
      </c>
      <c r="B24" s="47" t="s">
        <v>105</v>
      </c>
      <c r="C24" s="45" t="s">
        <v>189</v>
      </c>
      <c r="D24" s="44" t="s">
        <v>85</v>
      </c>
      <c r="E24" s="74" t="s">
        <v>106</v>
      </c>
    </row>
    <row r="25" spans="1:5" ht="9.9499999999999993" customHeight="1">
      <c r="A25" s="44" t="s">
        <v>107</v>
      </c>
      <c r="B25" s="46"/>
      <c r="C25" s="45" t="s">
        <v>189</v>
      </c>
      <c r="D25" s="44" t="s">
        <v>85</v>
      </c>
      <c r="E25" s="75"/>
    </row>
    <row r="26" spans="1:5" ht="9" customHeight="1">
      <c r="A26" s="44" t="s">
        <v>208</v>
      </c>
      <c r="B26" s="46"/>
      <c r="C26" s="45" t="s">
        <v>189</v>
      </c>
      <c r="D26" s="44" t="s">
        <v>85</v>
      </c>
      <c r="E26" s="75"/>
    </row>
    <row r="27" spans="1:5" ht="9.9499999999999993" customHeight="1">
      <c r="A27" s="44" t="s">
        <v>108</v>
      </c>
      <c r="B27" s="46"/>
      <c r="C27" s="45" t="s">
        <v>189</v>
      </c>
      <c r="D27" s="44" t="s">
        <v>85</v>
      </c>
      <c r="E27" s="75"/>
    </row>
    <row r="28" spans="1:5" ht="9" customHeight="1">
      <c r="A28" s="44" t="s">
        <v>209</v>
      </c>
      <c r="B28" s="46"/>
      <c r="C28" s="45" t="s">
        <v>189</v>
      </c>
      <c r="D28" s="44" t="s">
        <v>85</v>
      </c>
      <c r="E28" s="75"/>
    </row>
    <row r="29" spans="1:5" ht="11.1" customHeight="1">
      <c r="A29" s="44" t="s">
        <v>109</v>
      </c>
      <c r="B29" s="46"/>
      <c r="C29" s="45" t="s">
        <v>189</v>
      </c>
      <c r="D29" s="44" t="s">
        <v>85</v>
      </c>
      <c r="E29" s="76"/>
    </row>
    <row r="30" spans="1:5" ht="9.9499999999999993" customHeight="1">
      <c r="A30" s="44" t="s">
        <v>110</v>
      </c>
      <c r="B30" s="47" t="s">
        <v>210</v>
      </c>
      <c r="C30" s="45" t="s">
        <v>189</v>
      </c>
      <c r="D30" s="44" t="s">
        <v>85</v>
      </c>
      <c r="E30" s="74" t="s">
        <v>111</v>
      </c>
    </row>
    <row r="31" spans="1:5" ht="9" customHeight="1">
      <c r="A31" s="44" t="s">
        <v>112</v>
      </c>
      <c r="B31" s="46"/>
      <c r="C31" s="45" t="s">
        <v>189</v>
      </c>
      <c r="D31" s="44" t="s">
        <v>81</v>
      </c>
      <c r="E31" s="75"/>
    </row>
    <row r="32" spans="1:5" ht="9.9499999999999993" customHeight="1">
      <c r="A32" s="44" t="s">
        <v>113</v>
      </c>
      <c r="B32" s="46"/>
      <c r="C32" s="45" t="s">
        <v>189</v>
      </c>
      <c r="D32" s="44" t="s">
        <v>90</v>
      </c>
      <c r="E32" s="75"/>
    </row>
    <row r="33" spans="1:5" ht="9" customHeight="1">
      <c r="A33" s="44" t="s">
        <v>114</v>
      </c>
      <c r="B33" s="46"/>
      <c r="C33" s="45" t="s">
        <v>189</v>
      </c>
      <c r="D33" s="44" t="s">
        <v>90</v>
      </c>
      <c r="E33" s="75"/>
    </row>
    <row r="34" spans="1:5" ht="9.9499999999999993" customHeight="1">
      <c r="A34" s="44" t="s">
        <v>115</v>
      </c>
      <c r="B34" s="46"/>
      <c r="C34" s="45" t="s">
        <v>189</v>
      </c>
      <c r="D34" s="44" t="s">
        <v>85</v>
      </c>
      <c r="E34" s="75"/>
    </row>
    <row r="35" spans="1:5" ht="9.9499999999999993" customHeight="1">
      <c r="A35" s="44" t="s">
        <v>116</v>
      </c>
      <c r="B35" s="46"/>
      <c r="C35" s="45" t="s">
        <v>189</v>
      </c>
      <c r="D35" s="44" t="s">
        <v>81</v>
      </c>
      <c r="E35" s="75"/>
    </row>
    <row r="36" spans="1:5" ht="9" customHeight="1">
      <c r="A36" s="44" t="s">
        <v>117</v>
      </c>
      <c r="B36" s="46"/>
      <c r="C36" s="45" t="s">
        <v>189</v>
      </c>
      <c r="D36" s="44" t="s">
        <v>85</v>
      </c>
      <c r="E36" s="75"/>
    </row>
    <row r="37" spans="1:5" ht="9.9499999999999993" customHeight="1">
      <c r="A37" s="44" t="s">
        <v>118</v>
      </c>
      <c r="B37" s="46"/>
      <c r="C37" s="45" t="s">
        <v>189</v>
      </c>
      <c r="D37" s="44" t="s">
        <v>85</v>
      </c>
      <c r="E37" s="76"/>
    </row>
    <row r="38" spans="1:5" ht="11.1" customHeight="1">
      <c r="A38" s="44" t="s">
        <v>119</v>
      </c>
      <c r="B38" s="47" t="s">
        <v>120</v>
      </c>
      <c r="C38" s="45" t="s">
        <v>189</v>
      </c>
      <c r="D38" s="44" t="s">
        <v>121</v>
      </c>
      <c r="E38" s="97" t="s">
        <v>122</v>
      </c>
    </row>
    <row r="39" spans="1:5" ht="9" customHeight="1">
      <c r="A39" s="44" t="s">
        <v>123</v>
      </c>
      <c r="B39" s="47" t="s">
        <v>124</v>
      </c>
      <c r="C39" s="45" t="s">
        <v>190</v>
      </c>
      <c r="D39" s="44" t="s">
        <v>125</v>
      </c>
      <c r="E39" s="98"/>
    </row>
    <row r="40" spans="1:5" ht="9.9499999999999993" customHeight="1">
      <c r="A40" s="44" t="s">
        <v>126</v>
      </c>
      <c r="B40" s="47" t="s">
        <v>127</v>
      </c>
      <c r="C40" s="45" t="s">
        <v>189</v>
      </c>
      <c r="D40" s="44" t="s">
        <v>85</v>
      </c>
      <c r="E40" s="99"/>
    </row>
    <row r="41" spans="1:5" ht="9.9499999999999993" customHeight="1">
      <c r="A41" s="44" t="s">
        <v>128</v>
      </c>
      <c r="B41" s="47" t="s">
        <v>129</v>
      </c>
      <c r="C41" s="45" t="s">
        <v>189</v>
      </c>
      <c r="D41" s="44" t="s">
        <v>85</v>
      </c>
      <c r="E41" s="100" t="s">
        <v>211</v>
      </c>
    </row>
    <row r="42" spans="1:5" ht="9.9499999999999993" customHeight="1">
      <c r="A42" s="44" t="s">
        <v>130</v>
      </c>
      <c r="B42" s="46"/>
      <c r="C42" s="45" t="s">
        <v>189</v>
      </c>
      <c r="D42" s="44" t="s">
        <v>81</v>
      </c>
      <c r="E42" s="78"/>
    </row>
    <row r="43" spans="1:5" ht="9.9499999999999993" customHeight="1">
      <c r="A43" s="44" t="s">
        <v>131</v>
      </c>
      <c r="B43" s="46"/>
      <c r="C43" s="45" t="s">
        <v>189</v>
      </c>
      <c r="D43" s="44" t="s">
        <v>85</v>
      </c>
      <c r="E43" s="78"/>
    </row>
    <row r="44" spans="1:5" ht="9.9499999999999993" customHeight="1">
      <c r="A44" s="44" t="s">
        <v>132</v>
      </c>
      <c r="B44" s="46"/>
      <c r="C44" s="45" t="s">
        <v>189</v>
      </c>
      <c r="D44" s="44" t="s">
        <v>85</v>
      </c>
      <c r="E44" s="78"/>
    </row>
    <row r="45" spans="1:5" ht="9.9499999999999993" customHeight="1">
      <c r="A45" s="44" t="s">
        <v>133</v>
      </c>
      <c r="B45" s="47" t="s">
        <v>134</v>
      </c>
      <c r="C45" s="45" t="s">
        <v>189</v>
      </c>
      <c r="D45" s="44" t="s">
        <v>85</v>
      </c>
      <c r="E45" s="74" t="s">
        <v>135</v>
      </c>
    </row>
    <row r="46" spans="1:5" ht="9" customHeight="1">
      <c r="A46" s="92" t="s">
        <v>207</v>
      </c>
      <c r="B46" s="93"/>
      <c r="C46" s="45" t="s">
        <v>189</v>
      </c>
      <c r="D46" s="44" t="s">
        <v>85</v>
      </c>
      <c r="E46" s="75"/>
    </row>
    <row r="47" spans="1:5" ht="9.9499999999999993" customHeight="1">
      <c r="A47" s="44" t="s">
        <v>212</v>
      </c>
      <c r="B47" s="46"/>
      <c r="C47" s="45" t="s">
        <v>189</v>
      </c>
      <c r="D47" s="44" t="s">
        <v>85</v>
      </c>
      <c r="E47" s="75"/>
    </row>
    <row r="48" spans="1:5" ht="9.9499999999999993" customHeight="1">
      <c r="A48" s="44" t="s">
        <v>213</v>
      </c>
      <c r="B48" s="46"/>
      <c r="C48" s="45" t="s">
        <v>189</v>
      </c>
      <c r="D48" s="44" t="s">
        <v>85</v>
      </c>
      <c r="E48" s="75"/>
    </row>
    <row r="49" spans="1:5" ht="9" customHeight="1">
      <c r="A49" s="44" t="s">
        <v>136</v>
      </c>
      <c r="B49" s="46"/>
      <c r="C49" s="45" t="s">
        <v>189</v>
      </c>
      <c r="D49" s="44" t="s">
        <v>125</v>
      </c>
      <c r="E49" s="75"/>
    </row>
    <row r="50" spans="1:5" ht="9.9499999999999993" customHeight="1">
      <c r="A50" s="44" t="s">
        <v>137</v>
      </c>
      <c r="B50" s="46"/>
      <c r="C50" s="45" t="s">
        <v>189</v>
      </c>
      <c r="D50" s="44" t="s">
        <v>81</v>
      </c>
      <c r="E50" s="75"/>
    </row>
    <row r="51" spans="1:5" ht="9" customHeight="1">
      <c r="A51" s="44" t="s">
        <v>138</v>
      </c>
      <c r="B51" s="46"/>
      <c r="C51" s="45" t="s">
        <v>189</v>
      </c>
      <c r="D51" s="44" t="s">
        <v>81</v>
      </c>
      <c r="E51" s="75"/>
    </row>
    <row r="52" spans="1:5" ht="9.9499999999999993" customHeight="1">
      <c r="A52" s="44" t="s">
        <v>139</v>
      </c>
      <c r="B52" s="46"/>
      <c r="C52" s="45" t="s">
        <v>189</v>
      </c>
      <c r="D52" s="44" t="s">
        <v>81</v>
      </c>
      <c r="E52" s="75"/>
    </row>
    <row r="53" spans="1:5" ht="9" customHeight="1">
      <c r="A53" s="44" t="s">
        <v>140</v>
      </c>
      <c r="B53" s="46"/>
      <c r="C53" s="45" t="s">
        <v>189</v>
      </c>
      <c r="D53" s="44" t="s">
        <v>81</v>
      </c>
      <c r="E53" s="75"/>
    </row>
    <row r="54" spans="1:5" ht="9.9499999999999993" customHeight="1">
      <c r="A54" s="44" t="s">
        <v>141</v>
      </c>
      <c r="B54" s="46"/>
      <c r="C54" s="45" t="s">
        <v>189</v>
      </c>
      <c r="D54" s="44" t="s">
        <v>81</v>
      </c>
      <c r="E54" s="75"/>
    </row>
    <row r="55" spans="1:5" ht="9.9499999999999993" customHeight="1">
      <c r="A55" s="44" t="s">
        <v>142</v>
      </c>
      <c r="B55" s="46"/>
      <c r="C55" s="45" t="s">
        <v>189</v>
      </c>
      <c r="D55" s="44" t="s">
        <v>81</v>
      </c>
      <c r="E55" s="75"/>
    </row>
    <row r="56" spans="1:5" ht="9" customHeight="1">
      <c r="A56" s="92" t="s">
        <v>207</v>
      </c>
      <c r="B56" s="93"/>
      <c r="C56" s="45" t="s">
        <v>189</v>
      </c>
      <c r="D56" s="44" t="s">
        <v>81</v>
      </c>
      <c r="E56" s="75"/>
    </row>
    <row r="57" spans="1:5" ht="10.35" customHeight="1">
      <c r="A57" s="44" t="s">
        <v>143</v>
      </c>
      <c r="B57" s="46"/>
      <c r="C57" s="45" t="s">
        <v>189</v>
      </c>
      <c r="D57" s="44" t="s">
        <v>81</v>
      </c>
      <c r="E57" s="76"/>
    </row>
  </sheetData>
  <mergeCells count="15">
    <mergeCell ref="E17:E20"/>
    <mergeCell ref="A20:B20"/>
    <mergeCell ref="A1:E1"/>
    <mergeCell ref="E3:E4"/>
    <mergeCell ref="E5:E7"/>
    <mergeCell ref="E8:E13"/>
    <mergeCell ref="E14:E16"/>
    <mergeCell ref="A46:B46"/>
    <mergeCell ref="A56:B56"/>
    <mergeCell ref="E21:E23"/>
    <mergeCell ref="E24:E29"/>
    <mergeCell ref="E30:E37"/>
    <mergeCell ref="E38:E40"/>
    <mergeCell ref="E41:E44"/>
    <mergeCell ref="E45:E57"/>
  </mergeCells>
  <pageMargins left="7.874015748031496E-2" right="7.874015748031496E-2" top="0.74803149606299213" bottom="0.74803149606299213" header="0.31496062992125984" footer="0.31496062992125984"/>
  <pageSetup paperSize="9" scale="9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424AE-237A-4590-AFE5-81941FF03937}">
  <sheetPr>
    <pageSetUpPr fitToPage="1"/>
  </sheetPr>
  <dimension ref="A1:G21"/>
  <sheetViews>
    <sheetView workbookViewId="0">
      <selection activeCell="L10" sqref="L10"/>
    </sheetView>
  </sheetViews>
  <sheetFormatPr baseColWidth="10" defaultColWidth="8" defaultRowHeight="12.75"/>
  <cols>
    <col min="1" max="1" width="41.85546875" style="40" customWidth="1"/>
    <col min="2" max="2" width="13.85546875" style="40" customWidth="1"/>
    <col min="3" max="3" width="12.140625" style="40" customWidth="1"/>
    <col min="4" max="4" width="12" style="40" customWidth="1"/>
    <col min="5" max="5" width="14.85546875" style="40" customWidth="1"/>
    <col min="6" max="6" width="15.7109375" style="40" customWidth="1"/>
    <col min="7" max="7" width="12" style="40" customWidth="1"/>
    <col min="8" max="16384" width="8" style="40"/>
  </cols>
  <sheetData>
    <row r="1" spans="1:7" ht="21" customHeight="1">
      <c r="A1" s="107" t="s">
        <v>50</v>
      </c>
      <c r="B1" s="107"/>
      <c r="C1" s="107"/>
      <c r="D1" s="107"/>
      <c r="E1" s="107"/>
      <c r="F1" s="107"/>
      <c r="G1" s="107"/>
    </row>
    <row r="2" spans="1:7" ht="36" customHeight="1">
      <c r="A2" s="32" t="s">
        <v>51</v>
      </c>
      <c r="B2" s="33" t="s">
        <v>52</v>
      </c>
      <c r="C2" s="34" t="s">
        <v>53</v>
      </c>
      <c r="D2" s="34" t="s">
        <v>54</v>
      </c>
      <c r="E2" s="34" t="s">
        <v>55</v>
      </c>
      <c r="F2" s="34" t="s">
        <v>56</v>
      </c>
      <c r="G2" s="34" t="s">
        <v>57</v>
      </c>
    </row>
    <row r="3" spans="1:7" ht="18" customHeight="1">
      <c r="A3" s="64" t="s">
        <v>58</v>
      </c>
      <c r="B3" s="65">
        <v>1</v>
      </c>
      <c r="C3" s="46"/>
      <c r="D3" s="46"/>
      <c r="E3" s="46"/>
      <c r="F3" s="46"/>
      <c r="G3" s="66">
        <v>1</v>
      </c>
    </row>
    <row r="4" spans="1:7" ht="18" customHeight="1">
      <c r="A4" s="64" t="s">
        <v>59</v>
      </c>
      <c r="B4" s="65">
        <v>16</v>
      </c>
      <c r="C4" s="67">
        <v>7</v>
      </c>
      <c r="D4" s="67">
        <v>1</v>
      </c>
      <c r="E4" s="46"/>
      <c r="F4" s="46"/>
      <c r="G4" s="66">
        <v>24</v>
      </c>
    </row>
    <row r="5" spans="1:7" ht="18" customHeight="1">
      <c r="A5" s="64" t="s">
        <v>60</v>
      </c>
      <c r="B5" s="46"/>
      <c r="C5" s="46"/>
      <c r="D5" s="46"/>
      <c r="E5" s="67">
        <v>1</v>
      </c>
      <c r="F5" s="46"/>
      <c r="G5" s="66">
        <v>1</v>
      </c>
    </row>
    <row r="6" spans="1:7" ht="18" customHeight="1">
      <c r="A6" s="64" t="s">
        <v>61</v>
      </c>
      <c r="B6" s="46"/>
      <c r="C6" s="67">
        <v>5</v>
      </c>
      <c r="D6" s="46"/>
      <c r="E6" s="46"/>
      <c r="F6" s="46"/>
      <c r="G6" s="66">
        <v>5</v>
      </c>
    </row>
    <row r="7" spans="1:7" ht="18" customHeight="1">
      <c r="A7" s="64" t="s">
        <v>62</v>
      </c>
      <c r="B7" s="65">
        <v>13</v>
      </c>
      <c r="C7" s="67">
        <v>6</v>
      </c>
      <c r="D7" s="46"/>
      <c r="E7" s="46"/>
      <c r="F7" s="67">
        <v>1</v>
      </c>
      <c r="G7" s="66">
        <v>20</v>
      </c>
    </row>
    <row r="8" spans="1:7" ht="18" customHeight="1">
      <c r="A8" s="32" t="s">
        <v>57</v>
      </c>
      <c r="B8" s="35">
        <v>30</v>
      </c>
      <c r="C8" s="36">
        <v>18</v>
      </c>
      <c r="D8" s="36">
        <v>1</v>
      </c>
      <c r="E8" s="36">
        <v>1</v>
      </c>
      <c r="F8" s="36">
        <v>1</v>
      </c>
      <c r="G8" s="36">
        <v>51</v>
      </c>
    </row>
    <row r="9" spans="1:7" ht="15.75" customHeight="1">
      <c r="A9" s="68"/>
      <c r="B9" s="68"/>
      <c r="C9" s="68"/>
      <c r="D9" s="68"/>
      <c r="E9" s="68"/>
      <c r="F9" s="68"/>
      <c r="G9" s="68"/>
    </row>
    <row r="10" spans="1:7" ht="48" customHeight="1">
      <c r="A10" s="32" t="s">
        <v>63</v>
      </c>
      <c r="B10" s="33" t="s">
        <v>64</v>
      </c>
      <c r="C10" s="57" t="s">
        <v>214</v>
      </c>
      <c r="D10" s="57" t="s">
        <v>191</v>
      </c>
      <c r="E10" s="57" t="s">
        <v>192</v>
      </c>
      <c r="F10" s="57" t="s">
        <v>193</v>
      </c>
      <c r="G10" s="69"/>
    </row>
    <row r="11" spans="1:7" ht="16.5" customHeight="1">
      <c r="A11" s="70" t="s">
        <v>65</v>
      </c>
      <c r="B11" s="59">
        <v>3</v>
      </c>
      <c r="C11" s="59">
        <v>1</v>
      </c>
      <c r="D11" s="59">
        <v>2</v>
      </c>
      <c r="E11" s="60" t="s">
        <v>194</v>
      </c>
      <c r="F11" s="60" t="s">
        <v>194</v>
      </c>
      <c r="G11" s="68"/>
    </row>
    <row r="12" spans="1:7" ht="16.5" customHeight="1">
      <c r="A12" s="70" t="s">
        <v>66</v>
      </c>
      <c r="B12" s="59">
        <v>7</v>
      </c>
      <c r="C12" s="60" t="s">
        <v>194</v>
      </c>
      <c r="D12" s="59">
        <v>5</v>
      </c>
      <c r="E12" s="60">
        <v>1</v>
      </c>
      <c r="F12" s="60" t="s">
        <v>194</v>
      </c>
      <c r="G12" s="68"/>
    </row>
    <row r="13" spans="1:7" ht="16.5" customHeight="1">
      <c r="A13" s="70" t="s">
        <v>67</v>
      </c>
      <c r="B13" s="59">
        <v>3</v>
      </c>
      <c r="C13" s="60" t="s">
        <v>194</v>
      </c>
      <c r="D13" s="59">
        <v>3</v>
      </c>
      <c r="E13" s="60" t="s">
        <v>194</v>
      </c>
      <c r="F13" s="60" t="s">
        <v>194</v>
      </c>
      <c r="G13" s="68"/>
    </row>
    <row r="14" spans="1:7" ht="16.5" customHeight="1">
      <c r="A14" s="70" t="s">
        <v>68</v>
      </c>
      <c r="B14" s="59">
        <v>3</v>
      </c>
      <c r="C14" s="60" t="s">
        <v>194</v>
      </c>
      <c r="D14" s="59">
        <v>3</v>
      </c>
      <c r="E14" s="60" t="s">
        <v>194</v>
      </c>
      <c r="F14" s="59">
        <v>1</v>
      </c>
      <c r="G14" s="68"/>
    </row>
    <row r="15" spans="1:7" ht="16.5" customHeight="1">
      <c r="A15" s="70" t="s">
        <v>69</v>
      </c>
      <c r="B15" s="59">
        <v>3</v>
      </c>
      <c r="C15" s="60" t="s">
        <v>194</v>
      </c>
      <c r="D15" s="59">
        <v>3</v>
      </c>
      <c r="E15" s="60" t="s">
        <v>194</v>
      </c>
      <c r="F15" s="59">
        <v>1</v>
      </c>
      <c r="G15" s="68"/>
    </row>
    <row r="16" spans="1:7" ht="16.5" customHeight="1">
      <c r="A16" s="70" t="s">
        <v>70</v>
      </c>
      <c r="B16" s="59">
        <v>6</v>
      </c>
      <c r="C16" s="60" t="s">
        <v>194</v>
      </c>
      <c r="D16" s="59">
        <v>6</v>
      </c>
      <c r="E16" s="60" t="s">
        <v>194</v>
      </c>
      <c r="F16" s="60" t="s">
        <v>194</v>
      </c>
      <c r="G16" s="68"/>
    </row>
    <row r="17" spans="1:7" ht="16.5" customHeight="1">
      <c r="A17" s="70" t="s">
        <v>71</v>
      </c>
      <c r="B17" s="59">
        <v>8</v>
      </c>
      <c r="C17" s="60" t="s">
        <v>194</v>
      </c>
      <c r="D17" s="59">
        <v>8</v>
      </c>
      <c r="E17" s="60" t="s">
        <v>194</v>
      </c>
      <c r="F17" s="60" t="s">
        <v>194</v>
      </c>
      <c r="G17" s="68"/>
    </row>
    <row r="18" spans="1:7" ht="16.5" customHeight="1">
      <c r="A18" s="70" t="s">
        <v>72</v>
      </c>
      <c r="B18" s="59">
        <v>5</v>
      </c>
      <c r="C18" s="60" t="s">
        <v>194</v>
      </c>
      <c r="D18" s="59">
        <v>5</v>
      </c>
      <c r="E18" s="60" t="s">
        <v>194</v>
      </c>
      <c r="F18" s="59">
        <v>4</v>
      </c>
      <c r="G18" s="68"/>
    </row>
    <row r="19" spans="1:7" ht="16.5" customHeight="1">
      <c r="A19" s="70" t="s">
        <v>73</v>
      </c>
      <c r="B19" s="59">
        <v>4</v>
      </c>
      <c r="C19" s="60" t="s">
        <v>194</v>
      </c>
      <c r="D19" s="59">
        <v>4</v>
      </c>
      <c r="E19" s="60" t="s">
        <v>194</v>
      </c>
      <c r="F19" s="60" t="s">
        <v>194</v>
      </c>
      <c r="G19" s="68"/>
    </row>
    <row r="20" spans="1:7" ht="16.5" customHeight="1">
      <c r="A20" s="70" t="s">
        <v>74</v>
      </c>
      <c r="B20" s="59">
        <v>11</v>
      </c>
      <c r="C20" s="60" t="s">
        <v>194</v>
      </c>
      <c r="D20" s="59">
        <v>11</v>
      </c>
      <c r="E20" s="60" t="s">
        <v>194</v>
      </c>
      <c r="F20" s="60">
        <v>2</v>
      </c>
      <c r="G20" s="68"/>
    </row>
    <row r="21" spans="1:7" ht="18" customHeight="1">
      <c r="A21" s="32" t="s">
        <v>57</v>
      </c>
      <c r="B21" s="35">
        <v>51</v>
      </c>
      <c r="C21" s="63">
        <f>+C11</f>
        <v>1</v>
      </c>
      <c r="D21" s="63">
        <f>+D11+D12+D13+D14+D15+D16+D17+D18+D19+D20</f>
        <v>50</v>
      </c>
      <c r="E21" s="63">
        <f>+E12</f>
        <v>1</v>
      </c>
      <c r="F21" s="63">
        <f>+F14+F15+F18+F20</f>
        <v>8</v>
      </c>
      <c r="G21" s="68"/>
    </row>
  </sheetData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24"/>
  <sheetViews>
    <sheetView workbookViewId="0">
      <selection activeCell="H30" sqref="H30"/>
    </sheetView>
  </sheetViews>
  <sheetFormatPr baseColWidth="10" defaultRowHeight="15"/>
  <cols>
    <col min="1" max="1" width="49.140625" bestFit="1" customWidth="1"/>
    <col min="2" max="2" width="10.42578125" bestFit="1" customWidth="1"/>
    <col min="3" max="3" width="10" bestFit="1" customWidth="1"/>
    <col min="4" max="4" width="10.85546875" bestFit="1" customWidth="1"/>
    <col min="5" max="5" width="14" bestFit="1" customWidth="1"/>
    <col min="6" max="6" width="8.5703125" bestFit="1" customWidth="1"/>
    <col min="7" max="7" width="15" bestFit="1" customWidth="1"/>
    <col min="8" max="8" width="10.140625" bestFit="1" customWidth="1"/>
    <col min="9" max="9" width="7.28515625" bestFit="1" customWidth="1"/>
  </cols>
  <sheetData>
    <row r="1" spans="1:9" ht="19.5" thickBot="1">
      <c r="A1" s="108" t="s">
        <v>47</v>
      </c>
      <c r="B1" s="108"/>
      <c r="C1" s="108"/>
      <c r="D1" s="108"/>
      <c r="E1" s="108"/>
      <c r="F1" s="108"/>
      <c r="G1" s="108"/>
      <c r="H1" s="108"/>
      <c r="I1" s="108"/>
    </row>
    <row r="2" spans="1:9" ht="31.5">
      <c r="A2" s="1" t="s">
        <v>38</v>
      </c>
      <c r="B2" s="2" t="s">
        <v>1</v>
      </c>
      <c r="C2" s="3" t="s">
        <v>2</v>
      </c>
      <c r="D2" s="3" t="s">
        <v>3</v>
      </c>
      <c r="E2" s="3" t="s">
        <v>46</v>
      </c>
      <c r="F2" s="3" t="s">
        <v>4</v>
      </c>
      <c r="G2" s="3" t="s">
        <v>5</v>
      </c>
      <c r="H2" s="4" t="s">
        <v>39</v>
      </c>
      <c r="I2" s="4" t="s">
        <v>6</v>
      </c>
    </row>
    <row r="3" spans="1:9" ht="15.75">
      <c r="A3" s="22" t="s">
        <v>37</v>
      </c>
      <c r="B3" s="23">
        <v>1</v>
      </c>
      <c r="C3" s="23"/>
      <c r="D3" s="23"/>
      <c r="E3" s="23"/>
      <c r="F3" s="23"/>
      <c r="G3" s="23"/>
      <c r="H3" s="24"/>
      <c r="I3" s="24">
        <f>SUM(B3:H3)</f>
        <v>1</v>
      </c>
    </row>
    <row r="4" spans="1:9" ht="15.75">
      <c r="A4" s="22" t="s">
        <v>8</v>
      </c>
      <c r="B4" s="23">
        <v>14</v>
      </c>
      <c r="C4" s="23">
        <v>8</v>
      </c>
      <c r="D4" s="23">
        <v>1</v>
      </c>
      <c r="E4" s="23"/>
      <c r="F4" s="23"/>
      <c r="G4" s="23"/>
      <c r="H4" s="24">
        <v>1</v>
      </c>
      <c r="I4" s="24">
        <f>SUM(B4:H4)</f>
        <v>24</v>
      </c>
    </row>
    <row r="5" spans="1:9" ht="15.75">
      <c r="A5" s="22" t="s">
        <v>48</v>
      </c>
      <c r="B5" s="23"/>
      <c r="C5" s="23"/>
      <c r="D5" s="23"/>
      <c r="E5" s="23"/>
      <c r="F5" s="23"/>
      <c r="G5" s="23"/>
      <c r="H5" s="24"/>
      <c r="I5" s="24">
        <v>3</v>
      </c>
    </row>
    <row r="6" spans="1:9" ht="15.75">
      <c r="A6" s="22" t="s">
        <v>9</v>
      </c>
      <c r="B6" s="23"/>
      <c r="C6" s="23"/>
      <c r="D6" s="23"/>
      <c r="E6" s="23">
        <v>1</v>
      </c>
      <c r="F6" s="23"/>
      <c r="G6" s="23"/>
      <c r="H6" s="24"/>
      <c r="I6" s="24">
        <f>SUM(B6:H6)</f>
        <v>1</v>
      </c>
    </row>
    <row r="7" spans="1:9" ht="15.75">
      <c r="A7" s="22" t="s">
        <v>10</v>
      </c>
      <c r="B7" s="23">
        <v>1</v>
      </c>
      <c r="C7" s="23">
        <v>5</v>
      </c>
      <c r="D7" s="23"/>
      <c r="E7" s="23"/>
      <c r="F7" s="23"/>
      <c r="G7" s="23"/>
      <c r="H7" s="24"/>
      <c r="I7" s="24">
        <f>SUM(B7:H7)</f>
        <v>6</v>
      </c>
    </row>
    <row r="8" spans="1:9" ht="16.5" thickBot="1">
      <c r="A8" s="22" t="s">
        <v>11</v>
      </c>
      <c r="B8" s="23">
        <v>11</v>
      </c>
      <c r="C8" s="23">
        <v>8</v>
      </c>
      <c r="D8" s="23"/>
      <c r="E8" s="23"/>
      <c r="F8" s="23">
        <v>1</v>
      </c>
      <c r="G8" s="23"/>
      <c r="H8" s="24"/>
      <c r="I8" s="24">
        <f>SUM(B8:H8)</f>
        <v>20</v>
      </c>
    </row>
    <row r="9" spans="1:9" ht="16.5" thickBot="1">
      <c r="A9" s="1" t="s">
        <v>6</v>
      </c>
      <c r="B9" s="25">
        <f t="shared" ref="B9:I9" si="0">SUM(B3:B8)</f>
        <v>27</v>
      </c>
      <c r="C9" s="25">
        <f t="shared" si="0"/>
        <v>21</v>
      </c>
      <c r="D9" s="25">
        <f t="shared" si="0"/>
        <v>1</v>
      </c>
      <c r="E9" s="25">
        <f t="shared" si="0"/>
        <v>1</v>
      </c>
      <c r="F9" s="25">
        <f t="shared" si="0"/>
        <v>1</v>
      </c>
      <c r="G9" s="25">
        <f t="shared" si="0"/>
        <v>0</v>
      </c>
      <c r="H9" s="25">
        <f t="shared" si="0"/>
        <v>1</v>
      </c>
      <c r="I9" s="26">
        <f t="shared" si="0"/>
        <v>55</v>
      </c>
    </row>
    <row r="10" spans="1:9">
      <c r="A10" s="20"/>
      <c r="B10" s="20"/>
      <c r="C10" s="20"/>
      <c r="D10" s="20"/>
      <c r="E10" s="20"/>
      <c r="F10" s="20"/>
      <c r="G10" s="20"/>
      <c r="H10" s="20"/>
      <c r="I10" s="20"/>
    </row>
    <row r="11" spans="1:9">
      <c r="A11" s="20"/>
      <c r="B11" s="20"/>
      <c r="C11" s="20"/>
      <c r="D11" s="20"/>
      <c r="E11" s="20"/>
      <c r="F11" s="20"/>
      <c r="G11" s="20"/>
      <c r="H11" s="20"/>
      <c r="I11" s="20"/>
    </row>
    <row r="12" spans="1:9" ht="47.25">
      <c r="A12" s="27" t="s">
        <v>13</v>
      </c>
      <c r="B12" s="28" t="s">
        <v>14</v>
      </c>
      <c r="C12" s="20"/>
      <c r="D12" s="20"/>
      <c r="E12" s="20"/>
      <c r="F12" s="20"/>
      <c r="G12" s="20"/>
      <c r="H12" s="20"/>
      <c r="I12" s="20"/>
    </row>
    <row r="13" spans="1:9">
      <c r="A13" s="29" t="s">
        <v>45</v>
      </c>
      <c r="B13" s="30">
        <v>3</v>
      </c>
      <c r="C13" s="20"/>
      <c r="D13" s="20"/>
      <c r="E13" s="20"/>
      <c r="F13" s="20"/>
      <c r="G13" s="20"/>
      <c r="H13" s="20"/>
      <c r="I13" s="20"/>
    </row>
    <row r="14" spans="1:9">
      <c r="A14" s="29" t="s">
        <v>35</v>
      </c>
      <c r="B14" s="30">
        <v>5</v>
      </c>
      <c r="C14" s="20"/>
      <c r="D14" s="20"/>
      <c r="E14" s="20"/>
      <c r="F14" s="20"/>
      <c r="G14" s="20"/>
      <c r="H14" s="20"/>
      <c r="I14" s="20"/>
    </row>
    <row r="15" spans="1:9">
      <c r="A15" s="29" t="s">
        <v>33</v>
      </c>
      <c r="B15" s="30">
        <v>2</v>
      </c>
      <c r="C15" s="20"/>
      <c r="D15" s="20"/>
      <c r="E15" s="20"/>
      <c r="F15" s="20"/>
      <c r="G15" s="20"/>
      <c r="H15" s="20"/>
      <c r="I15" s="20"/>
    </row>
    <row r="16" spans="1:9">
      <c r="A16" s="29" t="s">
        <v>32</v>
      </c>
      <c r="B16" s="30">
        <v>4</v>
      </c>
      <c r="C16" s="20"/>
      <c r="D16" s="20"/>
      <c r="E16" s="20"/>
      <c r="F16" s="20"/>
      <c r="G16" s="20"/>
      <c r="H16" s="20"/>
      <c r="I16" s="20"/>
    </row>
    <row r="17" spans="1:9">
      <c r="A17" s="29" t="s">
        <v>49</v>
      </c>
      <c r="B17" s="30">
        <v>1</v>
      </c>
      <c r="C17" s="20"/>
      <c r="D17" s="20"/>
      <c r="E17" s="20"/>
      <c r="F17" s="20"/>
      <c r="G17" s="20"/>
      <c r="H17" s="20"/>
      <c r="I17" s="20"/>
    </row>
    <row r="18" spans="1:9">
      <c r="A18" s="29" t="s">
        <v>31</v>
      </c>
      <c r="B18" s="30">
        <v>4</v>
      </c>
      <c r="C18" s="20"/>
      <c r="D18" s="20"/>
      <c r="E18" s="20"/>
      <c r="F18" s="20"/>
      <c r="G18" s="20"/>
      <c r="H18" s="20"/>
      <c r="I18" s="20"/>
    </row>
    <row r="19" spans="1:9">
      <c r="A19" s="29" t="s">
        <v>21</v>
      </c>
      <c r="B19" s="30">
        <v>7</v>
      </c>
      <c r="C19" s="20"/>
      <c r="D19" s="20"/>
      <c r="E19" s="20"/>
      <c r="F19" s="20"/>
      <c r="G19" s="20"/>
      <c r="H19" s="20"/>
      <c r="I19" s="20"/>
    </row>
    <row r="20" spans="1:9">
      <c r="A20" s="29" t="s">
        <v>30</v>
      </c>
      <c r="B20" s="30">
        <v>8</v>
      </c>
      <c r="C20" s="20"/>
      <c r="D20" s="20"/>
      <c r="E20" s="20"/>
      <c r="F20" s="20"/>
      <c r="G20" s="20"/>
      <c r="H20" s="20"/>
      <c r="I20" s="20"/>
    </row>
    <row r="21" spans="1:9">
      <c r="A21" s="29" t="s">
        <v>19</v>
      </c>
      <c r="B21" s="30">
        <v>4</v>
      </c>
      <c r="C21" s="20"/>
      <c r="D21" s="20"/>
      <c r="E21" s="20"/>
      <c r="F21" s="20"/>
      <c r="G21" s="20"/>
      <c r="H21" s="20"/>
      <c r="I21" s="20"/>
    </row>
    <row r="22" spans="1:9">
      <c r="A22" s="29" t="s">
        <v>29</v>
      </c>
      <c r="B22" s="30">
        <v>4</v>
      </c>
      <c r="C22" s="20"/>
      <c r="D22" s="20"/>
      <c r="E22" s="20"/>
      <c r="F22" s="20"/>
      <c r="G22" s="20"/>
      <c r="H22" s="20"/>
      <c r="I22" s="20"/>
    </row>
    <row r="23" spans="1:9">
      <c r="A23" s="29" t="s">
        <v>22</v>
      </c>
      <c r="B23" s="30">
        <v>13</v>
      </c>
      <c r="C23" s="20"/>
      <c r="D23" s="20"/>
      <c r="E23" s="20"/>
      <c r="F23" s="20"/>
      <c r="G23" s="20"/>
      <c r="H23" s="20"/>
      <c r="I23" s="20"/>
    </row>
    <row r="24" spans="1:9" ht="15.75">
      <c r="A24" s="27" t="s">
        <v>6</v>
      </c>
      <c r="B24" s="31">
        <f>SUM(B13:B23)</f>
        <v>55</v>
      </c>
      <c r="C24" s="20"/>
      <c r="D24" s="20"/>
      <c r="E24" s="20"/>
      <c r="F24" s="20"/>
      <c r="G24" s="20"/>
      <c r="H24" s="20"/>
      <c r="I24" s="20"/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scale="9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25"/>
  <sheetViews>
    <sheetView workbookViewId="0">
      <selection activeCell="E24" sqref="E24"/>
    </sheetView>
  </sheetViews>
  <sheetFormatPr baseColWidth="10" defaultRowHeight="15"/>
  <cols>
    <col min="1" max="1" width="39.42578125" customWidth="1"/>
    <col min="2" max="2" width="13.42578125" customWidth="1"/>
    <col min="3" max="3" width="10.28515625" customWidth="1"/>
    <col min="5" max="5" width="14" bestFit="1" customWidth="1"/>
    <col min="6" max="6" width="8.5703125" bestFit="1" customWidth="1"/>
    <col min="7" max="7" width="14" customWidth="1"/>
    <col min="8" max="8" width="8.28515625" customWidth="1"/>
    <col min="9" max="9" width="12.42578125" customWidth="1"/>
  </cols>
  <sheetData>
    <row r="1" spans="1:11" ht="48.75" customHeight="1">
      <c r="A1" s="109" t="s">
        <v>44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</row>
    <row r="2" spans="1:11" ht="15.75" thickBo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31.5">
      <c r="A3" s="1" t="s">
        <v>0</v>
      </c>
      <c r="B3" s="2" t="s">
        <v>1</v>
      </c>
      <c r="C3" s="3" t="s">
        <v>2</v>
      </c>
      <c r="D3" s="3" t="s">
        <v>3</v>
      </c>
      <c r="E3" s="3" t="s">
        <v>46</v>
      </c>
      <c r="F3" s="3" t="s">
        <v>4</v>
      </c>
      <c r="G3" s="3" t="s">
        <v>5</v>
      </c>
      <c r="H3" s="4" t="s">
        <v>41</v>
      </c>
      <c r="I3" s="4" t="s">
        <v>40</v>
      </c>
      <c r="J3" s="4" t="s">
        <v>39</v>
      </c>
      <c r="K3" s="4" t="s">
        <v>6</v>
      </c>
    </row>
    <row r="4" spans="1:11">
      <c r="A4" s="5" t="s">
        <v>37</v>
      </c>
      <c r="B4" s="6">
        <v>1</v>
      </c>
      <c r="C4" s="6"/>
      <c r="D4" s="6"/>
      <c r="E4" s="6"/>
      <c r="F4" s="6"/>
      <c r="G4" s="6"/>
      <c r="H4" s="7"/>
      <c r="I4" s="7"/>
      <c r="J4" s="7"/>
      <c r="K4" s="7">
        <f>SUM(B4:J4)</f>
        <v>1</v>
      </c>
    </row>
    <row r="5" spans="1:11">
      <c r="A5" s="8" t="s">
        <v>8</v>
      </c>
      <c r="B5" s="6">
        <v>14</v>
      </c>
      <c r="C5" s="6">
        <v>6</v>
      </c>
      <c r="D5" s="6">
        <v>1</v>
      </c>
      <c r="E5" s="6"/>
      <c r="F5" s="6"/>
      <c r="G5" s="6"/>
      <c r="H5" s="7">
        <v>1</v>
      </c>
      <c r="I5" s="7">
        <v>1</v>
      </c>
      <c r="J5" s="7">
        <v>1</v>
      </c>
      <c r="K5" s="7">
        <f>SUM(B5:J5)</f>
        <v>24</v>
      </c>
    </row>
    <row r="6" spans="1:11">
      <c r="A6" s="8" t="s">
        <v>9</v>
      </c>
      <c r="B6" s="6">
        <v>1</v>
      </c>
      <c r="C6" s="6"/>
      <c r="D6" s="6"/>
      <c r="E6" s="6">
        <v>1</v>
      </c>
      <c r="F6" s="6"/>
      <c r="G6" s="6"/>
      <c r="H6" s="7"/>
      <c r="I6" s="7"/>
      <c r="J6" s="7"/>
      <c r="K6" s="7">
        <f>SUM(B6:J6)</f>
        <v>2</v>
      </c>
    </row>
    <row r="7" spans="1:11">
      <c r="A7" s="5" t="s">
        <v>10</v>
      </c>
      <c r="B7" s="6">
        <v>1</v>
      </c>
      <c r="C7" s="6">
        <v>5</v>
      </c>
      <c r="D7" s="6"/>
      <c r="E7" s="6"/>
      <c r="F7" s="6"/>
      <c r="G7" s="6"/>
      <c r="H7" s="7"/>
      <c r="I7" s="7"/>
      <c r="J7" s="7"/>
      <c r="K7" s="7">
        <f>SUM(B7:J7)</f>
        <v>6</v>
      </c>
    </row>
    <row r="8" spans="1:11">
      <c r="A8" s="5" t="s">
        <v>11</v>
      </c>
      <c r="B8" s="6">
        <v>13</v>
      </c>
      <c r="C8" s="6">
        <v>8</v>
      </c>
      <c r="D8" s="6"/>
      <c r="E8" s="6"/>
      <c r="F8" s="6">
        <v>1</v>
      </c>
      <c r="G8" s="6"/>
      <c r="H8" s="7"/>
      <c r="I8" s="7"/>
      <c r="J8" s="7"/>
      <c r="K8" s="7">
        <f>SUM(B8:J8)</f>
        <v>22</v>
      </c>
    </row>
    <row r="9" spans="1:11" ht="21.75" thickBot="1">
      <c r="A9" s="9" t="s">
        <v>6</v>
      </c>
      <c r="B9" s="10">
        <f t="shared" ref="B9:K9" si="0">SUM(B4:B8)</f>
        <v>30</v>
      </c>
      <c r="C9" s="10">
        <f t="shared" si="0"/>
        <v>19</v>
      </c>
      <c r="D9" s="10">
        <f t="shared" si="0"/>
        <v>1</v>
      </c>
      <c r="E9" s="10">
        <f t="shared" si="0"/>
        <v>1</v>
      </c>
      <c r="F9" s="10">
        <f t="shared" si="0"/>
        <v>1</v>
      </c>
      <c r="G9" s="10">
        <f t="shared" si="0"/>
        <v>0</v>
      </c>
      <c r="H9" s="10">
        <f t="shared" si="0"/>
        <v>1</v>
      </c>
      <c r="I9" s="10">
        <f t="shared" si="0"/>
        <v>1</v>
      </c>
      <c r="J9" s="10">
        <f t="shared" si="0"/>
        <v>1</v>
      </c>
      <c r="K9" s="11">
        <f t="shared" si="0"/>
        <v>55</v>
      </c>
    </row>
    <row r="10" spans="1:11">
      <c r="A10" s="20"/>
      <c r="B10" s="20"/>
      <c r="C10" s="20"/>
      <c r="D10" s="20"/>
      <c r="E10" s="20"/>
      <c r="F10" s="20"/>
      <c r="G10" s="20"/>
      <c r="H10" s="20"/>
      <c r="I10" s="21"/>
      <c r="J10" s="20"/>
      <c r="K10" s="20"/>
    </row>
    <row r="11" spans="1:11" ht="15.75" thickBot="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</row>
    <row r="12" spans="1:11" ht="31.5">
      <c r="A12" s="12" t="s">
        <v>13</v>
      </c>
      <c r="B12" s="13" t="s">
        <v>14</v>
      </c>
      <c r="C12" s="20"/>
      <c r="D12" s="20"/>
      <c r="E12" s="20"/>
      <c r="F12" s="20"/>
      <c r="G12" s="20"/>
      <c r="H12" s="20"/>
      <c r="I12" s="20"/>
      <c r="J12" s="20"/>
      <c r="K12" s="20"/>
    </row>
    <row r="13" spans="1:11">
      <c r="A13" s="5" t="s">
        <v>45</v>
      </c>
      <c r="B13" s="14">
        <v>3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1:11">
      <c r="A14" s="5" t="s">
        <v>35</v>
      </c>
      <c r="B14" s="14">
        <v>5</v>
      </c>
      <c r="C14" s="20"/>
      <c r="D14" s="20"/>
      <c r="E14" s="20"/>
      <c r="F14" s="20"/>
      <c r="G14" s="20"/>
      <c r="H14" s="20"/>
      <c r="I14" s="20"/>
      <c r="J14" s="20"/>
      <c r="K14" s="20"/>
    </row>
    <row r="15" spans="1:11">
      <c r="A15" s="5" t="s">
        <v>33</v>
      </c>
      <c r="B15" s="14">
        <v>2</v>
      </c>
      <c r="C15" s="20"/>
      <c r="D15" s="20"/>
      <c r="E15" s="20"/>
      <c r="F15" s="20"/>
      <c r="G15" s="20"/>
      <c r="H15" s="20"/>
      <c r="I15" s="20"/>
      <c r="J15" s="20"/>
      <c r="K15" s="20"/>
    </row>
    <row r="16" spans="1:11">
      <c r="A16" s="5" t="s">
        <v>32</v>
      </c>
      <c r="B16" s="14">
        <v>3</v>
      </c>
      <c r="C16" s="20"/>
      <c r="D16" s="20"/>
      <c r="E16" s="20"/>
      <c r="F16" s="20"/>
      <c r="G16" s="20"/>
      <c r="H16" s="20"/>
      <c r="I16" s="20"/>
      <c r="J16" s="20"/>
      <c r="K16" s="20"/>
    </row>
    <row r="17" spans="1:11">
      <c r="A17" s="5" t="s">
        <v>31</v>
      </c>
      <c r="B17" s="14">
        <v>4</v>
      </c>
      <c r="C17" s="20"/>
      <c r="D17" s="20"/>
      <c r="E17" s="20"/>
      <c r="F17" s="20"/>
      <c r="G17" s="20"/>
      <c r="H17" s="20"/>
      <c r="I17" s="20"/>
      <c r="J17" s="20"/>
      <c r="K17" s="20"/>
    </row>
    <row r="18" spans="1:11">
      <c r="A18" s="5" t="s">
        <v>21</v>
      </c>
      <c r="B18" s="14">
        <v>6</v>
      </c>
      <c r="C18" s="20"/>
      <c r="D18" s="20"/>
      <c r="E18" s="20"/>
      <c r="F18" s="20"/>
      <c r="G18" s="20"/>
      <c r="H18" s="20"/>
      <c r="I18" s="20"/>
      <c r="J18" s="20"/>
      <c r="K18" s="20"/>
    </row>
    <row r="19" spans="1:11">
      <c r="A19" s="5" t="s">
        <v>30</v>
      </c>
      <c r="B19" s="14">
        <v>8</v>
      </c>
      <c r="C19" s="20"/>
      <c r="D19" s="20"/>
      <c r="E19" s="20"/>
      <c r="F19" s="20"/>
      <c r="G19" s="20"/>
      <c r="H19" s="20"/>
      <c r="I19" s="20"/>
      <c r="J19" s="20"/>
      <c r="K19" s="20"/>
    </row>
    <row r="20" spans="1:11">
      <c r="A20" s="5" t="s">
        <v>19</v>
      </c>
      <c r="B20" s="14">
        <v>6</v>
      </c>
      <c r="C20" s="20"/>
      <c r="D20" s="20"/>
      <c r="E20" s="20"/>
      <c r="F20" s="20"/>
      <c r="G20" s="20"/>
      <c r="H20" s="20"/>
      <c r="I20" s="20"/>
      <c r="J20" s="20"/>
      <c r="K20" s="20"/>
    </row>
    <row r="21" spans="1:11">
      <c r="A21" s="5" t="s">
        <v>34</v>
      </c>
      <c r="B21" s="14">
        <v>1</v>
      </c>
      <c r="C21" s="20"/>
      <c r="D21" s="20"/>
      <c r="E21" s="20"/>
      <c r="F21" s="20"/>
      <c r="G21" s="20"/>
      <c r="H21" s="20"/>
      <c r="I21" s="20"/>
      <c r="J21" s="20"/>
      <c r="K21" s="20"/>
    </row>
    <row r="22" spans="1:11">
      <c r="A22" s="5" t="s">
        <v>29</v>
      </c>
      <c r="B22" s="14">
        <v>4</v>
      </c>
      <c r="C22" s="20"/>
      <c r="D22" s="20"/>
      <c r="E22" s="20"/>
      <c r="F22" s="20"/>
      <c r="G22" s="20"/>
      <c r="H22" s="20"/>
      <c r="I22" s="20"/>
      <c r="J22" s="20"/>
      <c r="K22" s="20"/>
    </row>
    <row r="23" spans="1:11">
      <c r="A23" s="5" t="s">
        <v>22</v>
      </c>
      <c r="B23" s="14">
        <v>13</v>
      </c>
      <c r="C23" s="20"/>
      <c r="D23" s="20"/>
      <c r="E23" s="20"/>
      <c r="F23" s="20"/>
      <c r="G23" s="20"/>
      <c r="H23" s="20"/>
      <c r="I23" s="20"/>
      <c r="J23" s="20"/>
      <c r="K23" s="20"/>
    </row>
    <row r="24" spans="1:11" ht="21.75" customHeight="1" thickBot="1">
      <c r="A24" s="9" t="s">
        <v>6</v>
      </c>
      <c r="B24" s="16">
        <f>SUM(B13:B23)</f>
        <v>55</v>
      </c>
      <c r="C24" s="20"/>
      <c r="D24" s="20"/>
      <c r="E24" s="20"/>
      <c r="F24" s="20"/>
      <c r="G24" s="20"/>
      <c r="H24" s="20"/>
      <c r="I24" s="20"/>
      <c r="J24" s="20"/>
      <c r="K24" s="20"/>
    </row>
    <row r="25" spans="1:11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</row>
  </sheetData>
  <mergeCells count="1">
    <mergeCell ref="A1:K1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26"/>
  <sheetViews>
    <sheetView workbookViewId="0">
      <selection activeCell="B18" sqref="B18"/>
    </sheetView>
  </sheetViews>
  <sheetFormatPr baseColWidth="10" defaultRowHeight="15"/>
  <cols>
    <col min="1" max="1" width="49.140625" bestFit="1" customWidth="1"/>
    <col min="2" max="2" width="14.42578125" bestFit="1" customWidth="1"/>
    <col min="3" max="5" width="11.42578125" customWidth="1"/>
    <col min="6" max="6" width="15.28515625" customWidth="1"/>
    <col min="7" max="7" width="14.140625" customWidth="1"/>
    <col min="8" max="8" width="11.42578125" customWidth="1"/>
    <col min="9" max="9" width="13.140625" customWidth="1"/>
    <col min="11" max="11" width="7.28515625" bestFit="1" customWidth="1"/>
    <col min="12" max="12" width="9.7109375" style="17" customWidth="1"/>
    <col min="13" max="13" width="49.140625" bestFit="1" customWidth="1"/>
    <col min="14" max="14" width="13.140625" style="17" bestFit="1" customWidth="1"/>
  </cols>
  <sheetData>
    <row r="1" spans="1:12" ht="38.25" customHeight="1">
      <c r="A1" s="110" t="s">
        <v>42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</row>
    <row r="2" spans="1:12" ht="15.75" thickBot="1"/>
    <row r="3" spans="1:12" ht="31.5">
      <c r="A3" s="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4" t="s">
        <v>25</v>
      </c>
      <c r="H3" s="4" t="s">
        <v>41</v>
      </c>
      <c r="I3" s="4" t="s">
        <v>40</v>
      </c>
      <c r="J3" s="4" t="s">
        <v>39</v>
      </c>
      <c r="K3" s="4" t="s">
        <v>6</v>
      </c>
      <c r="L3"/>
    </row>
    <row r="4" spans="1:12">
      <c r="A4" s="5" t="s">
        <v>7</v>
      </c>
      <c r="B4" s="6">
        <v>1</v>
      </c>
      <c r="C4" s="6"/>
      <c r="D4" s="6"/>
      <c r="E4" s="6"/>
      <c r="F4" s="6"/>
      <c r="G4" s="7"/>
      <c r="H4" s="7"/>
      <c r="I4" s="7"/>
      <c r="J4" s="7"/>
      <c r="K4" s="7">
        <v>1</v>
      </c>
      <c r="L4"/>
    </row>
    <row r="5" spans="1:12">
      <c r="A5" s="8" t="s">
        <v>8</v>
      </c>
      <c r="B5" s="6">
        <v>11.791666666666666</v>
      </c>
      <c r="C5" s="6">
        <v>8.7916666666666661</v>
      </c>
      <c r="D5" s="6">
        <v>1</v>
      </c>
      <c r="E5" s="6"/>
      <c r="F5" s="6">
        <v>1</v>
      </c>
      <c r="G5" s="7">
        <v>1</v>
      </c>
      <c r="H5" s="7">
        <v>1</v>
      </c>
      <c r="I5" s="7">
        <v>1</v>
      </c>
      <c r="J5" s="7">
        <v>1</v>
      </c>
      <c r="K5" s="7">
        <v>26.583333333333332</v>
      </c>
      <c r="L5"/>
    </row>
    <row r="6" spans="1:12">
      <c r="A6" s="8" t="s">
        <v>9</v>
      </c>
      <c r="B6" s="6">
        <v>1</v>
      </c>
      <c r="C6" s="6"/>
      <c r="D6" s="6"/>
      <c r="E6" s="6">
        <v>1</v>
      </c>
      <c r="F6" s="6"/>
      <c r="G6" s="7"/>
      <c r="H6" s="7"/>
      <c r="I6" s="7"/>
      <c r="J6" s="7"/>
      <c r="K6" s="7">
        <v>2</v>
      </c>
      <c r="L6"/>
    </row>
    <row r="7" spans="1:12">
      <c r="A7" s="5" t="s">
        <v>10</v>
      </c>
      <c r="B7" s="6">
        <v>0</v>
      </c>
      <c r="C7" s="6">
        <v>5</v>
      </c>
      <c r="D7" s="6"/>
      <c r="E7" s="6"/>
      <c r="F7" s="6"/>
      <c r="G7" s="7"/>
      <c r="H7" s="7"/>
      <c r="I7" s="7"/>
      <c r="J7" s="7"/>
      <c r="K7" s="7">
        <v>5</v>
      </c>
      <c r="L7"/>
    </row>
    <row r="8" spans="1:12">
      <c r="A8" s="5" t="s">
        <v>11</v>
      </c>
      <c r="B8" s="6">
        <v>13</v>
      </c>
      <c r="C8" s="6">
        <v>10</v>
      </c>
      <c r="D8" s="6"/>
      <c r="E8" s="6">
        <v>1</v>
      </c>
      <c r="F8" s="6"/>
      <c r="G8" s="7"/>
      <c r="H8" s="7"/>
      <c r="I8" s="7"/>
      <c r="J8" s="7"/>
      <c r="K8" s="7">
        <v>24</v>
      </c>
      <c r="L8"/>
    </row>
    <row r="9" spans="1:12">
      <c r="A9" s="5" t="s">
        <v>12</v>
      </c>
      <c r="B9" s="6"/>
      <c r="C9" s="6"/>
      <c r="D9" s="6"/>
      <c r="E9" s="6"/>
      <c r="F9" s="6"/>
      <c r="G9" s="7"/>
      <c r="H9" s="7"/>
      <c r="I9" s="7"/>
      <c r="J9" s="7"/>
      <c r="K9" s="7">
        <v>0</v>
      </c>
      <c r="L9"/>
    </row>
    <row r="10" spans="1:12" ht="21.75" thickBot="1">
      <c r="A10" s="9" t="s">
        <v>6</v>
      </c>
      <c r="B10" s="10">
        <v>26.791666666666664</v>
      </c>
      <c r="C10" s="10">
        <v>23.791666666666664</v>
      </c>
      <c r="D10" s="10">
        <v>1</v>
      </c>
      <c r="E10" s="10">
        <v>2</v>
      </c>
      <c r="F10" s="10">
        <v>1</v>
      </c>
      <c r="G10" s="11">
        <v>1</v>
      </c>
      <c r="H10" s="11">
        <v>1</v>
      </c>
      <c r="I10" s="11">
        <v>1</v>
      </c>
      <c r="J10" s="11">
        <v>1</v>
      </c>
      <c r="K10" s="11">
        <v>58.583333333333329</v>
      </c>
      <c r="L10"/>
    </row>
    <row r="11" spans="1:12">
      <c r="I11" s="19"/>
      <c r="L11"/>
    </row>
    <row r="12" spans="1:12">
      <c r="L12"/>
    </row>
    <row r="13" spans="1:12" ht="15.75" thickBot="1">
      <c r="L13"/>
    </row>
    <row r="14" spans="1:12" ht="31.5">
      <c r="A14" s="12" t="s">
        <v>13</v>
      </c>
      <c r="B14" s="13" t="s">
        <v>14</v>
      </c>
    </row>
    <row r="15" spans="1:12">
      <c r="A15" s="5" t="s">
        <v>36</v>
      </c>
      <c r="B15" s="14">
        <v>3</v>
      </c>
    </row>
    <row r="16" spans="1:12" ht="36.75" customHeight="1">
      <c r="A16" s="5" t="s">
        <v>35</v>
      </c>
      <c r="B16" s="14">
        <v>4</v>
      </c>
    </row>
    <row r="17" spans="1:2">
      <c r="A17" s="5" t="s">
        <v>34</v>
      </c>
      <c r="B17" s="14">
        <v>2</v>
      </c>
    </row>
    <row r="18" spans="1:2">
      <c r="A18" s="5" t="s">
        <v>33</v>
      </c>
      <c r="B18" s="14">
        <v>2</v>
      </c>
    </row>
    <row r="19" spans="1:2">
      <c r="A19" s="5" t="s">
        <v>32</v>
      </c>
      <c r="B19" s="14">
        <v>4</v>
      </c>
    </row>
    <row r="20" spans="1:2">
      <c r="A20" s="5" t="s">
        <v>31</v>
      </c>
      <c r="B20" s="14">
        <v>4</v>
      </c>
    </row>
    <row r="21" spans="1:2">
      <c r="A21" s="5" t="s">
        <v>21</v>
      </c>
      <c r="B21" s="14">
        <v>7</v>
      </c>
    </row>
    <row r="22" spans="1:2">
      <c r="A22" s="5" t="s">
        <v>30</v>
      </c>
      <c r="B22" s="14">
        <v>8</v>
      </c>
    </row>
    <row r="23" spans="1:2">
      <c r="A23" s="5" t="s">
        <v>19</v>
      </c>
      <c r="B23" s="14">
        <v>8</v>
      </c>
    </row>
    <row r="24" spans="1:2">
      <c r="A24" s="5" t="s">
        <v>29</v>
      </c>
      <c r="B24" s="14">
        <v>4</v>
      </c>
    </row>
    <row r="25" spans="1:2">
      <c r="A25" s="5" t="s">
        <v>22</v>
      </c>
      <c r="B25" s="14">
        <v>13</v>
      </c>
    </row>
    <row r="26" spans="1:2" ht="21.75" thickBot="1">
      <c r="A26" s="15" t="s">
        <v>6</v>
      </c>
      <c r="B26" s="16">
        <f>SUM(B15:B25)</f>
        <v>59</v>
      </c>
    </row>
  </sheetData>
  <mergeCells count="1">
    <mergeCell ref="A1:K1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12</vt:i4>
      </vt:variant>
    </vt:vector>
  </HeadingPairs>
  <TitlesOfParts>
    <vt:vector size="25" baseType="lpstr">
      <vt:lpstr>Dic-2025</vt:lpstr>
      <vt:lpstr>2025</vt:lpstr>
      <vt:lpstr>Dic-24</vt:lpstr>
      <vt:lpstr>2024</vt:lpstr>
      <vt:lpstr>Dic-23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'2023'!Área_de_impresión</vt:lpstr>
      <vt:lpstr>'2024'!Área_de_impresión</vt:lpstr>
      <vt:lpstr>'2025'!Área_de_impresión</vt:lpstr>
      <vt:lpstr>'Dic-2025'!Área_de_impresión</vt:lpstr>
      <vt:lpstr>'Dic-23'!Área_de_impresión</vt:lpstr>
      <vt:lpstr>'2016'!Print_Area</vt:lpstr>
      <vt:lpstr>'2017'!Print_Area</vt:lpstr>
      <vt:lpstr>'2018'!Print_Area</vt:lpstr>
      <vt:lpstr>'2019'!Print_Area</vt:lpstr>
      <vt:lpstr>'2020'!Print_Area</vt:lpstr>
      <vt:lpstr>'2022'!Print_Area</vt:lpstr>
      <vt:lpstr>'Dic-2025'!Títulos_a_imprimir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Inés Zarate</dc:creator>
  <cp:lastModifiedBy>Jose Gregorio Rodríguez</cp:lastModifiedBy>
  <cp:lastPrinted>2026-06-23T07:41:23Z</cp:lastPrinted>
  <dcterms:created xsi:type="dcterms:W3CDTF">2018-04-13T08:19:28Z</dcterms:created>
  <dcterms:modified xsi:type="dcterms:W3CDTF">2026-06-23T07:42:43Z</dcterms:modified>
</cp:coreProperties>
</file>