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bora.martin\Documents\WEB - Portal Transparencia\2026 Portal Transparencia\PORTAL TRANSPARENCIA 2026\12-Contratos - REVISAR\"/>
    </mc:Choice>
  </mc:AlternateContent>
  <xr:revisionPtr revIDLastSave="0" documentId="13_ncr:1_{F6ACE66D-D608-443A-8300-2BD5239CB8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  <sheet name="4_TRIMESTRE_2019_" sheetId="2" state="hidden" r:id="rId2"/>
    <sheet name="3_TRIMESTRE_2019_" sheetId="3" state="hidden" r:id="rId3"/>
    <sheet name="2_TRIMESTRES_2019" sheetId="4" state="hidden" r:id="rId4"/>
    <sheet name="1_TRIMESTRE_2019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34" i="1"/>
  <c r="F26" i="1"/>
  <c r="H25" i="1"/>
  <c r="H24" i="1"/>
  <c r="H16" i="1" s="1"/>
  <c r="H8" i="1" s="1"/>
  <c r="F10" i="1"/>
  <c r="E11" i="5"/>
  <c r="D8" i="5" s="1"/>
  <c r="G10" i="4"/>
  <c r="F9" i="4" s="1"/>
  <c r="E10" i="4"/>
  <c r="D9" i="4" s="1"/>
  <c r="D10" i="4" s="1"/>
  <c r="D8" i="4"/>
  <c r="D7" i="4"/>
  <c r="D6" i="4"/>
  <c r="G10" i="3"/>
  <c r="F9" i="3"/>
  <c r="D9" i="3"/>
  <c r="F8" i="3"/>
  <c r="D8" i="3"/>
  <c r="F7" i="3"/>
  <c r="D7" i="3"/>
  <c r="D10" i="3" s="1"/>
  <c r="F6" i="3"/>
  <c r="F10" i="3" s="1"/>
  <c r="D6" i="3"/>
  <c r="G10" i="2"/>
  <c r="F8" i="2" s="1"/>
  <c r="E10" i="2"/>
  <c r="D7" i="2" s="1"/>
  <c r="F9" i="2"/>
  <c r="E9" i="2"/>
  <c r="D9" i="2" s="1"/>
  <c r="E8" i="2"/>
  <c r="F7" i="2"/>
  <c r="F6" i="2"/>
  <c r="F10" i="2" s="1"/>
  <c r="D6" i="2"/>
  <c r="E33" i="1" l="1"/>
  <c r="H26" i="1"/>
  <c r="G25" i="1" s="1"/>
  <c r="H17" i="1"/>
  <c r="H9" i="1" s="1"/>
  <c r="E32" i="1"/>
  <c r="E25" i="1"/>
  <c r="E24" i="1"/>
  <c r="E17" i="1"/>
  <c r="E8" i="1"/>
  <c r="E9" i="1"/>
  <c r="F6" i="4"/>
  <c r="F8" i="4"/>
  <c r="D10" i="5"/>
  <c r="D8" i="2"/>
  <c r="D10" i="2" s="1"/>
  <c r="F7" i="4"/>
  <c r="D9" i="5"/>
  <c r="E16" i="1"/>
  <c r="D7" i="5"/>
  <c r="D11" i="5" s="1"/>
  <c r="H18" i="1" l="1"/>
  <c r="G24" i="1"/>
  <c r="G26" i="1" s="1"/>
  <c r="E18" i="1"/>
  <c r="H10" i="1"/>
  <c r="G8" i="1" s="1"/>
  <c r="E26" i="1"/>
  <c r="E34" i="1"/>
  <c r="E10" i="1"/>
  <c r="F10" i="4"/>
  <c r="G9" i="1" l="1"/>
  <c r="G16" i="1"/>
  <c r="G17" i="1"/>
  <c r="G10" i="1" l="1"/>
  <c r="G18" i="1"/>
</calcChain>
</file>

<file path=xl/sharedStrings.xml><?xml version="1.0" encoding="utf-8"?>
<sst xmlns="http://schemas.openxmlformats.org/spreadsheetml/2006/main" count="63" uniqueCount="26">
  <si>
    <t>Abierto</t>
  </si>
  <si>
    <t xml:space="preserve">Total </t>
  </si>
  <si>
    <t xml:space="preserve"> </t>
  </si>
  <si>
    <r>
      <rPr>
        <b/>
        <sz val="30"/>
        <color rgb="FF000000"/>
        <rFont val="Calibri"/>
        <family val="2"/>
      </rPr>
      <t xml:space="preserve">CONTRATACIONES REALIZADAS EN CUARTO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</si>
  <si>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Cuarto trimestre 2019</t>
  </si>
  <si>
    <t>Acumulado 2019</t>
  </si>
  <si>
    <t>Negociado</t>
  </si>
  <si>
    <t>Adherido Gobierno</t>
  </si>
  <si>
    <t>Contratos menores</t>
  </si>
  <si>
    <r>
      <rPr>
        <b/>
        <sz val="30"/>
        <color rgb="FF000000"/>
        <rFont val="Calibri"/>
        <family val="2"/>
      </rPr>
      <t xml:space="preserve">CONTRATACIONES REALIZADAS EN TERCER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</si>
  <si>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Tercer trimestre 2019</t>
  </si>
  <si>
    <r>
      <rPr>
        <b/>
        <sz val="30"/>
        <color rgb="FF000000"/>
        <rFont val="Calibri"/>
        <family val="2"/>
      </rPr>
      <t xml:space="preserve">CONTRATACIONES REALIZADAS EN SEGUNDO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</si>
  <si>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Segundo trimestre 2019</t>
  </si>
  <si>
    <r>
      <rPr>
        <b/>
        <sz val="30"/>
        <color rgb="FF000000"/>
        <rFont val="Calibri"/>
        <family val="2"/>
      </rPr>
      <t xml:space="preserve">CONTRATACIONES REALIZADAS EN PRIMER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</si>
  <si>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Primer trimestre 2019</t>
  </si>
  <si>
    <t>Acumulado 2025</t>
  </si>
  <si>
    <t>Primer trimestre 2025</t>
  </si>
  <si>
    <t>Segundo trimestre 2025</t>
  </si>
  <si>
    <t>Tercer trimestre 2025</t>
  </si>
  <si>
    <t>Cuarto trimestre 2025</t>
  </si>
  <si>
    <t>4T</t>
  </si>
  <si>
    <t>3T</t>
  </si>
  <si>
    <t>2T</t>
  </si>
  <si>
    <t>1T</t>
  </si>
  <si>
    <t>Resto de procedimientos</t>
  </si>
  <si>
    <r>
      <rPr>
        <b/>
        <sz val="26"/>
        <color rgb="FF000000"/>
        <rFont val="Inter"/>
      </rPr>
      <t xml:space="preserve">COMPARATIVA DE CONTRATOS MENORES 
Y RESTO DE PROCEDIMIENTOS
</t>
    </r>
    <r>
      <rPr>
        <b/>
        <sz val="16"/>
        <color rgb="FF000000"/>
        <rFont val="Inter"/>
      </rPr>
      <t xml:space="preserve">
</t>
    </r>
    <r>
      <rPr>
        <b/>
        <sz val="10"/>
        <color rgb="FF000000"/>
        <rFont val="Inter"/>
      </rPr>
      <t>(Para dar cumplimiento al artículo 28, apartado 2.B, de la Ley Canaria de Transparencia y de acceso a la información pública y a al Ley de Contratos del Sector Público)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</si>
</sst>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30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36"/>
      <color rgb="FF000000"/>
      <name val="Calibri"/>
      <family val="2"/>
    </font>
    <font>
      <sz val="10"/>
      <color rgb="FF000000"/>
      <name val="Inter"/>
    </font>
    <font>
      <b/>
      <sz val="10"/>
      <color rgb="FF000000"/>
      <name val="Inter"/>
    </font>
    <font>
      <sz val="10"/>
      <name val="Inter"/>
    </font>
    <font>
      <sz val="10"/>
      <color theme="1"/>
      <name val="Inter"/>
    </font>
    <font>
      <b/>
      <sz val="16"/>
      <color rgb="FF000000"/>
      <name val="Inter"/>
    </font>
    <font>
      <sz val="16"/>
      <name val="Inter"/>
    </font>
    <font>
      <b/>
      <sz val="26"/>
      <color rgb="FF000000"/>
      <name val="Inter"/>
    </font>
    <font>
      <b/>
      <sz val="10"/>
      <color theme="0"/>
      <name val="Inter"/>
    </font>
    <font>
      <sz val="10"/>
      <color theme="0"/>
      <name val="Inter"/>
    </font>
    <font>
      <sz val="9"/>
      <color rgb="FF000000"/>
      <name val="Inter"/>
    </font>
    <font>
      <b/>
      <sz val="20"/>
      <color theme="0"/>
      <name val="Inte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right"/>
    </xf>
    <xf numFmtId="4" fontId="1" fillId="0" borderId="10" xfId="0" applyNumberFormat="1" applyFont="1" applyBorder="1"/>
    <xf numFmtId="0" fontId="5" fillId="0" borderId="11" xfId="0" applyFont="1" applyBorder="1" applyAlignment="1">
      <alignment horizontal="right" vertical="center"/>
    </xf>
    <xf numFmtId="10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/>
    <xf numFmtId="4" fontId="1" fillId="0" borderId="0" xfId="0" applyNumberFormat="1" applyFont="1"/>
    <xf numFmtId="10" fontId="1" fillId="0" borderId="14" xfId="0" applyNumberFormat="1" applyFont="1" applyBorder="1"/>
    <xf numFmtId="10" fontId="4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5" xfId="0" applyFont="1" applyBorder="1"/>
    <xf numFmtId="0" fontId="5" fillId="0" borderId="16" xfId="0" applyFont="1" applyBorder="1" applyAlignment="1">
      <alignment horizontal="center" vertical="center" wrapText="1"/>
    </xf>
    <xf numFmtId="10" fontId="1" fillId="0" borderId="8" xfId="0" applyNumberFormat="1" applyFont="1" applyBorder="1"/>
    <xf numFmtId="10" fontId="1" fillId="0" borderId="17" xfId="0" applyNumberFormat="1" applyFont="1" applyBorder="1"/>
    <xf numFmtId="0" fontId="5" fillId="0" borderId="18" xfId="0" applyFont="1" applyBorder="1" applyAlignment="1">
      <alignment horizontal="right" vertical="center"/>
    </xf>
    <xf numFmtId="10" fontId="4" fillId="0" borderId="11" xfId="0" applyNumberFormat="1" applyFont="1" applyBorder="1"/>
    <xf numFmtId="10" fontId="4" fillId="0" borderId="19" xfId="0" applyNumberFormat="1" applyFont="1" applyBorder="1"/>
    <xf numFmtId="4" fontId="4" fillId="0" borderId="12" xfId="0" applyNumberFormat="1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0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5" fillId="2" borderId="20" xfId="0" applyFont="1" applyFill="1" applyBorder="1" applyAlignment="1">
      <alignment horizontal="centerContinuous" vertical="center"/>
    </xf>
    <xf numFmtId="0" fontId="16" fillId="2" borderId="21" xfId="0" applyFont="1" applyFill="1" applyBorder="1" applyAlignment="1">
      <alignment horizontal="centerContinuous" vertical="center"/>
    </xf>
    <xf numFmtId="0" fontId="15" fillId="2" borderId="27" xfId="0" applyFont="1" applyFill="1" applyBorder="1" applyAlignment="1">
      <alignment horizontal="centerContinuous" vertical="center"/>
    </xf>
    <xf numFmtId="0" fontId="16" fillId="2" borderId="28" xfId="0" applyFont="1" applyFill="1" applyBorder="1" applyAlignment="1">
      <alignment horizontal="centerContinuous" vertical="center"/>
    </xf>
    <xf numFmtId="0" fontId="15" fillId="2" borderId="20" xfId="0" applyFont="1" applyFill="1" applyBorder="1" applyAlignment="1">
      <alignment horizontal="centerContinuous" vertical="distributed"/>
    </xf>
    <xf numFmtId="0" fontId="16" fillId="2" borderId="21" xfId="0" applyFont="1" applyFill="1" applyBorder="1" applyAlignment="1">
      <alignment horizontal="centerContinuous" vertical="distributed"/>
    </xf>
    <xf numFmtId="10" fontId="17" fillId="0" borderId="23" xfId="0" applyNumberFormat="1" applyFont="1" applyBorder="1" applyAlignment="1">
      <alignment horizontal="right" vertical="center"/>
    </xf>
    <xf numFmtId="4" fontId="17" fillId="0" borderId="24" xfId="0" applyNumberFormat="1" applyFont="1" applyBorder="1" applyAlignment="1">
      <alignment vertical="center"/>
    </xf>
    <xf numFmtId="4" fontId="17" fillId="0" borderId="26" xfId="0" applyNumberFormat="1" applyFont="1" applyBorder="1" applyAlignment="1">
      <alignment vertical="center"/>
    </xf>
    <xf numFmtId="10" fontId="17" fillId="0" borderId="30" xfId="0" applyNumberFormat="1" applyFont="1" applyBorder="1" applyAlignment="1">
      <alignment horizontal="right" vertical="center"/>
    </xf>
    <xf numFmtId="10" fontId="17" fillId="0" borderId="31" xfId="0" applyNumberFormat="1" applyFont="1" applyBorder="1" applyAlignment="1">
      <alignment vertical="center"/>
    </xf>
    <xf numFmtId="4" fontId="17" fillId="0" borderId="32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Border="1" applyAlignment="1">
      <alignment horizontal="left" vertical="center" indent="2"/>
    </xf>
    <xf numFmtId="0" fontId="9" fillId="0" borderId="22" xfId="0" applyFont="1" applyBorder="1" applyAlignment="1">
      <alignment horizontal="left" vertical="center" wrapText="1" indent="2"/>
    </xf>
    <xf numFmtId="0" fontId="9" fillId="0" borderId="25" xfId="0" applyFont="1" applyBorder="1" applyAlignment="1">
      <alignment horizontal="left" vertical="center" wrapText="1" indent="2"/>
    </xf>
    <xf numFmtId="0" fontId="9" fillId="0" borderId="0" xfId="0" applyFont="1" applyAlignment="1">
      <alignment horizontal="left" vertical="center" indent="2"/>
    </xf>
    <xf numFmtId="0" fontId="9" fillId="0" borderId="0" xfId="0" applyFont="1" applyBorder="1" applyAlignment="1">
      <alignment horizontal="right" vertical="center" indent="2"/>
    </xf>
    <xf numFmtId="0" fontId="9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vertical="center"/>
    </xf>
    <xf numFmtId="0" fontId="12" fillId="3" borderId="35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15" xfId="0" applyFont="1" applyBorder="1" applyAlignment="1">
      <alignment horizontal="center"/>
    </xf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10" fontId="9" fillId="0" borderId="38" xfId="0" applyNumberFormat="1" applyFont="1" applyBorder="1" applyAlignment="1">
      <alignment horizontal="right" vertical="center"/>
    </xf>
    <xf numFmtId="4" fontId="15" fillId="2" borderId="39" xfId="0" applyNumberFormat="1" applyFont="1" applyFill="1" applyBorder="1" applyAlignment="1">
      <alignment vertical="center"/>
    </xf>
    <xf numFmtId="10" fontId="9" fillId="0" borderId="40" xfId="0" applyNumberFormat="1" applyFont="1" applyBorder="1" applyAlignment="1">
      <alignment horizontal="right" vertical="center"/>
    </xf>
    <xf numFmtId="4" fontId="9" fillId="4" borderId="33" xfId="0" applyNumberFormat="1" applyFont="1" applyFill="1" applyBorder="1" applyAlignment="1">
      <alignment vertical="center"/>
    </xf>
    <xf numFmtId="10" fontId="9" fillId="0" borderId="41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vertical="center"/>
    </xf>
    <xf numFmtId="10" fontId="9" fillId="0" borderId="38" xfId="0" applyNumberFormat="1" applyFont="1" applyBorder="1" applyAlignment="1">
      <alignment vertical="center"/>
    </xf>
    <xf numFmtId="10" fontId="17" fillId="0" borderId="42" xfId="0" applyNumberFormat="1" applyFont="1" applyBorder="1" applyAlignment="1">
      <alignment horizontal="right" vertical="center"/>
    </xf>
    <xf numFmtId="10" fontId="17" fillId="0" borderId="43" xfId="0" applyNumberFormat="1" applyFont="1" applyBorder="1" applyAlignment="1">
      <alignment horizontal="right" vertical="center"/>
    </xf>
    <xf numFmtId="10" fontId="17" fillId="0" borderId="44" xfId="0" applyNumberFormat="1" applyFont="1" applyBorder="1" applyAlignment="1">
      <alignment vertical="center"/>
    </xf>
    <xf numFmtId="4" fontId="17" fillId="0" borderId="45" xfId="0" applyNumberFormat="1" applyFont="1" applyBorder="1" applyAlignment="1">
      <alignment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2" fillId="3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'2025'!$E$7</c:f>
              <c:strCache>
                <c:ptCount val="1"/>
                <c:pt idx="0">
                  <c:v>Cuarto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EF-4791-9D19-6D26365985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EF-4791-9D19-6D26365985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EF-4791-9D19-6D26365985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EF-4791-9D19-6D263659852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EF-4791-9D19-6D263659852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DEF-4791-9D19-6D26365985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'2025'!$D$8:$D$9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'2025'!$E$8:$E$9</c:f>
              <c:numCache>
                <c:formatCode>0.00%</c:formatCode>
                <c:ptCount val="2"/>
                <c:pt idx="0">
                  <c:v>0.57836500577089112</c:v>
                </c:pt>
                <c:pt idx="1">
                  <c:v>0.42163499422910894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BC1-A59C-028752A3721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'2025'!$E$15</c:f>
              <c:strCache>
                <c:ptCount val="1"/>
                <c:pt idx="0">
                  <c:v>Tercer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2A-4CE2-82BD-35627ABE00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2A-4CE2-82BD-35627ABE00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2A-4CE2-82BD-35627ABE00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2A-4CE2-82BD-35627ABE00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2A-4CE2-82BD-35627ABE00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32A-4CE2-82BD-35627ABE00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'2025'!$D$16:$D$17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'2025'!$E$16:$E$17</c:f>
              <c:numCache>
                <c:formatCode>0.00%</c:formatCode>
                <c:ptCount val="2"/>
                <c:pt idx="0">
                  <c:v>0.37888638623287224</c:v>
                </c:pt>
                <c:pt idx="1">
                  <c:v>0.6211136137671277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2A-4CE2-82BD-35627ABE00D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'2025'!$E$23</c:f>
              <c:strCache>
                <c:ptCount val="1"/>
                <c:pt idx="0">
                  <c:v>Segundo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0B-452E-989B-97CDFB570C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0B-452E-989B-97CDFB570C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0B-452E-989B-97CDFB570C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0B-452E-989B-97CDFB570C2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0B-452E-989B-97CDFB570C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50B-452E-989B-97CDFB570C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'2025'!$D$24:$D$25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'2025'!$E$24:$E$25</c:f>
              <c:numCache>
                <c:formatCode>0.00%</c:formatCode>
                <c:ptCount val="2"/>
                <c:pt idx="0">
                  <c:v>0.26890352213268232</c:v>
                </c:pt>
                <c:pt idx="1">
                  <c:v>0.73109647786731757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0B-452E-989B-97CDFB570C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'2025'!$E$31</c:f>
              <c:strCache>
                <c:ptCount val="1"/>
                <c:pt idx="0">
                  <c:v>Primer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86-4B2E-815D-C9C36249D3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86-4B2E-815D-C9C36249D3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86-4B2E-815D-C9C36249D3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86-4B2E-815D-C9C36249D3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86-4B2E-815D-C9C36249D3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686-4B2E-815D-C9C36249D3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'2025'!$D$32:$D$33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'2025'!$E$32:$E$33</c:f>
              <c:numCache>
                <c:formatCode>0.00%</c:formatCode>
                <c:ptCount val="2"/>
                <c:pt idx="0">
                  <c:v>0.3171936392324633</c:v>
                </c:pt>
                <c:pt idx="1">
                  <c:v>0.68280636076753676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86-4B2E-815D-C9C36249D3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Cuarto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'4_TRIMESTRE_2019_'!$D$5</c:f>
              <c:strCache>
                <c:ptCount val="1"/>
                <c:pt idx="0">
                  <c:v>Cuarto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4E0F-4B9F-9A2C-2488463A032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E0F-4B9F-9A2C-2488463A032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4E0F-4B9F-9A2C-2488463A032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4E0F-4B9F-9A2C-2488463A032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'4_TRIMESTRE_2019_'!$D$6:$D$9</c:f>
              <c:numCache>
                <c:formatCode>0.00%</c:formatCode>
                <c:ptCount val="4"/>
                <c:pt idx="0">
                  <c:v>6.9845751655191399E-2</c:v>
                </c:pt>
                <c:pt idx="1">
                  <c:v>1.6999439741074426E-2</c:v>
                </c:pt>
                <c:pt idx="2">
                  <c:v>8.7965100943766215E-3</c:v>
                </c:pt>
                <c:pt idx="3">
                  <c:v>0.90435829850935756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F-4B9F-9A2C-2488463A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Tercer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'3_TRIMESTRE_2019_'!$D$5</c:f>
              <c:strCache>
                <c:ptCount val="1"/>
                <c:pt idx="0">
                  <c:v>Tercer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BC97-4842-8FE9-3DA956E6988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C97-4842-8FE9-3DA956E6988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BC97-4842-8FE9-3DA956E6988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BC97-4842-8FE9-3DA956E698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'3_TRIMESTRE_2019_'!$D$6:$D$9</c:f>
              <c:numCache>
                <c:formatCode>0.00%</c:formatCode>
                <c:ptCount val="4"/>
                <c:pt idx="0">
                  <c:v>0</c:v>
                </c:pt>
                <c:pt idx="1">
                  <c:v>2.2946441217021041E-2</c:v>
                </c:pt>
                <c:pt idx="2">
                  <c:v>2.9061204973289182E-2</c:v>
                </c:pt>
                <c:pt idx="3">
                  <c:v>0.94799228477208997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97-4842-8FE9-3DA956E6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Segundo trimestre 2019</a:t>
            </a:r>
          </a:p>
        </c:rich>
      </c:tx>
      <c:layout>
        <c:manualLayout>
          <c:xMode val="edge"/>
          <c:yMode val="edge"/>
          <c:x val="0.53968493761084246"/>
          <c:y val="0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'2_TRIMESTRES_2019'!$D$5</c:f>
              <c:strCache>
                <c:ptCount val="1"/>
                <c:pt idx="0">
                  <c:v>Segundo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021F-4EF8-BB05-D4143621E06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21F-4EF8-BB05-D4143621E06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21F-4EF8-BB05-D4143621E06C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21F-4EF8-BB05-D4143621E06C}"/>
              </c:ext>
            </c:extLst>
          </c:dPt>
          <c:val>
            <c:numRef>
              <c:f>'2_TRIMESTRES_2019'!$D$6:$D$9</c:f>
              <c:numCache>
                <c:formatCode>0.00%</c:formatCode>
                <c:ptCount val="4"/>
                <c:pt idx="0">
                  <c:v>3.1348671026785915E-2</c:v>
                </c:pt>
                <c:pt idx="1">
                  <c:v>6.9534997027191431E-2</c:v>
                </c:pt>
                <c:pt idx="2">
                  <c:v>1.7113771030782054E-2</c:v>
                </c:pt>
                <c:pt idx="3">
                  <c:v>0.88200256091524065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1F-4EF8-BB05-D4143621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Primer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'1_TRIMESTRE_2019'!$D$6</c:f>
              <c:strCache>
                <c:ptCount val="1"/>
                <c:pt idx="0">
                  <c:v>Primer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1AAE-4424-BBF0-F960B0C3BB4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AAE-4424-BBF0-F960B0C3BB4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AAE-4424-BBF0-F960B0C3BB4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1AAE-4424-BBF0-F960B0C3BB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'1_TRIMESTRE_2019'!$C$7:$C$10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'1_TRIMESTRE_2019'!$D$7:$D$10</c:f>
              <c:numCache>
                <c:formatCode>0.00%</c:formatCode>
                <c:ptCount val="4"/>
                <c:pt idx="0">
                  <c:v>5.2576859114681504E-2</c:v>
                </c:pt>
                <c:pt idx="1">
                  <c:v>4.8434617761547151E-2</c:v>
                </c:pt>
                <c:pt idx="2">
                  <c:v>1.6366381475925361E-2</c:v>
                </c:pt>
                <c:pt idx="3">
                  <c:v>0.88262214164784591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AE-4424-BBF0-F960B0C3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428624</xdr:colOff>
      <xdr:row>3</xdr:row>
      <xdr:rowOff>42862</xdr:rowOff>
    </xdr:from>
    <xdr:to>
      <xdr:col>12</xdr:col>
      <xdr:colOff>380999</xdr:colOff>
      <xdr:row>11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BB993A1-4DB6-D4F7-DA4A-BA24460E7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438150</xdr:colOff>
      <xdr:row>12</xdr:row>
      <xdr:rowOff>66675</xdr:rowOff>
    </xdr:from>
    <xdr:to>
      <xdr:col>12</xdr:col>
      <xdr:colOff>390525</xdr:colOff>
      <xdr:row>20</xdr:row>
      <xdr:rowOff>157163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8F5CFF8-0801-4532-99D8-267D751C4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447675</xdr:colOff>
      <xdr:row>21</xdr:row>
      <xdr:rowOff>66675</xdr:rowOff>
    </xdr:from>
    <xdr:to>
      <xdr:col>12</xdr:col>
      <xdr:colOff>400050</xdr:colOff>
      <xdr:row>29</xdr:row>
      <xdr:rowOff>157163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51773F2-E644-48D5-A0EA-6F9CFBE9C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30</xdr:row>
      <xdr:rowOff>76200</xdr:rowOff>
    </xdr:from>
    <xdr:to>
      <xdr:col>12</xdr:col>
      <xdr:colOff>400050</xdr:colOff>
      <xdr:row>38</xdr:row>
      <xdr:rowOff>166688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BFCD8E7-A52D-4089-AE63-93B119618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257675" cy="2800350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495300</xdr:rowOff>
    </xdr:from>
    <xdr:ext cx="4257675" cy="2800350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628650</xdr:colOff>
      <xdr:row>4</xdr:row>
      <xdr:rowOff>0</xdr:rowOff>
    </xdr:from>
    <xdr:ext cx="3933825" cy="261937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4</xdr:row>
      <xdr:rowOff>438150</xdr:rowOff>
    </xdr:from>
    <xdr:ext cx="4572000" cy="2981325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992"/>
  <sheetViews>
    <sheetView showGridLines="0" tabSelected="1" workbookViewId="0"/>
  </sheetViews>
  <sheetFormatPr baseColWidth="10" defaultColWidth="0" defaultRowHeight="15" customHeight="1"/>
  <cols>
    <col min="1" max="1" width="2.42578125" style="24" customWidth="1"/>
    <col min="2" max="2" width="5.140625" style="24" customWidth="1"/>
    <col min="3" max="3" width="3.42578125" style="24" customWidth="1"/>
    <col min="4" max="4" width="26.42578125" style="42" bestFit="1" customWidth="1"/>
    <col min="5" max="5" width="11.42578125" style="24" customWidth="1"/>
    <col min="6" max="6" width="11.7109375" style="24" customWidth="1"/>
    <col min="7" max="7" width="11.42578125" style="24" customWidth="1"/>
    <col min="8" max="8" width="13" style="24" bestFit="1" customWidth="1"/>
    <col min="9" max="12" width="10.7109375" style="24" customWidth="1"/>
    <col min="13" max="13" width="5.7109375" style="24" customWidth="1"/>
    <col min="14" max="14" width="10.7109375" style="24" customWidth="1"/>
    <col min="15" max="26" width="10.7109375" style="24" hidden="1" customWidth="1"/>
    <col min="27" max="27" width="14.42578125" style="24" hidden="1" customWidth="1"/>
    <col min="28" max="16384" width="0" style="24" hidden="1"/>
  </cols>
  <sheetData>
    <row r="1" spans="2:14" ht="14.25" customHeight="1" thickBot="1">
      <c r="I1" s="25"/>
    </row>
    <row r="2" spans="2:14" ht="120" customHeight="1" thickTop="1" thickBot="1">
      <c r="B2" s="50" t="s">
        <v>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7"/>
      <c r="N2" s="76"/>
    </row>
    <row r="3" spans="2:14" ht="14.25" customHeight="1" thickTop="1"/>
    <row r="4" spans="2:14" ht="14.25" customHeight="1"/>
    <row r="5" spans="2:14" ht="14.25" customHeight="1"/>
    <row r="6" spans="2:14" ht="14.25" customHeight="1" thickBot="1"/>
    <row r="7" spans="2:14" ht="14.25" customHeight="1" thickBot="1">
      <c r="D7" s="43"/>
      <c r="E7" s="30" t="s">
        <v>19</v>
      </c>
      <c r="F7" s="31"/>
      <c r="G7" s="51" t="s">
        <v>15</v>
      </c>
      <c r="H7" s="52"/>
    </row>
    <row r="8" spans="2:14" ht="14.25" customHeight="1">
      <c r="B8" s="71" t="s">
        <v>20</v>
      </c>
      <c r="C8" s="72"/>
      <c r="D8" s="44" t="s">
        <v>24</v>
      </c>
      <c r="E8" s="36">
        <f>+F8/$F$10</f>
        <v>0.57836500577089112</v>
      </c>
      <c r="F8" s="37">
        <v>1808910.5400000003</v>
      </c>
      <c r="G8" s="36">
        <f>+H8/$H$10</f>
        <v>0.48995850775837368</v>
      </c>
      <c r="H8" s="37">
        <f>$F8+$H16</f>
        <v>2339495.7400000002</v>
      </c>
    </row>
    <row r="9" spans="2:14" ht="14.25" customHeight="1" thickBot="1">
      <c r="B9" s="73"/>
      <c r="C9" s="74"/>
      <c r="D9" s="45" t="s">
        <v>8</v>
      </c>
      <c r="E9" s="67">
        <f>+F9/$F$10</f>
        <v>0.42163499422910894</v>
      </c>
      <c r="F9" s="38">
        <v>1318717.3799999999</v>
      </c>
      <c r="G9" s="67">
        <f>+H9/$H$10</f>
        <v>0.51004149224162643</v>
      </c>
      <c r="H9" s="38">
        <f>$F9+$H17</f>
        <v>2435389.69</v>
      </c>
    </row>
    <row r="10" spans="2:14" ht="14.25" customHeight="1" thickBot="1">
      <c r="D10" s="47" t="s">
        <v>1</v>
      </c>
      <c r="E10" s="60">
        <f>SUM(E8:E9)</f>
        <v>1</v>
      </c>
      <c r="F10" s="61">
        <f>SUM($F$8:$F$9)</f>
        <v>3127627.92</v>
      </c>
      <c r="G10" s="62">
        <f>SUM($G$8:$G$9)</f>
        <v>1</v>
      </c>
      <c r="H10" s="63">
        <f>SUM($H$8:$H$9)</f>
        <v>4774885.43</v>
      </c>
    </row>
    <row r="11" spans="2:14" ht="14.25" customHeight="1">
      <c r="D11" s="46"/>
      <c r="E11" s="26"/>
      <c r="F11" s="27"/>
      <c r="G11" s="26"/>
      <c r="H11" s="27"/>
    </row>
    <row r="12" spans="2:14" ht="14.25" customHeight="1">
      <c r="D12" s="46"/>
      <c r="E12" s="26"/>
      <c r="F12" s="27"/>
      <c r="G12" s="26"/>
      <c r="H12" s="27"/>
    </row>
    <row r="13" spans="2:14" ht="14.25" customHeight="1">
      <c r="D13" s="46"/>
      <c r="E13" s="26"/>
      <c r="F13" s="27"/>
      <c r="G13" s="26"/>
      <c r="H13" s="27"/>
    </row>
    <row r="14" spans="2:14" ht="14.25" customHeight="1" thickBot="1"/>
    <row r="15" spans="2:14" ht="14.25" customHeight="1" thickBot="1">
      <c r="D15" s="43"/>
      <c r="E15" s="32" t="s">
        <v>18</v>
      </c>
      <c r="F15" s="33"/>
      <c r="G15" s="48" t="s">
        <v>15</v>
      </c>
      <c r="H15" s="49"/>
    </row>
    <row r="16" spans="2:14" ht="14.25" customHeight="1">
      <c r="B16" s="71" t="s">
        <v>21</v>
      </c>
      <c r="C16" s="72"/>
      <c r="D16" s="44" t="s">
        <v>24</v>
      </c>
      <c r="E16" s="36">
        <f>+F16/$F$18</f>
        <v>0.37888638623287224</v>
      </c>
      <c r="F16" s="37">
        <v>216235.64</v>
      </c>
      <c r="G16" s="39">
        <f>+H16/$H$18</f>
        <v>0.32210215875719395</v>
      </c>
      <c r="H16" s="37">
        <f>$F16+$H24</f>
        <v>530585.20000000007</v>
      </c>
    </row>
    <row r="17" spans="2:8" ht="14.25" customHeight="1" thickBot="1">
      <c r="B17" s="73"/>
      <c r="C17" s="74"/>
      <c r="D17" s="45" t="s">
        <v>8</v>
      </c>
      <c r="E17" s="67">
        <f>+F17/$F$18</f>
        <v>0.6211136137671277</v>
      </c>
      <c r="F17" s="38">
        <v>354478.03</v>
      </c>
      <c r="G17" s="68">
        <f>+H17/$H$18</f>
        <v>0.67789784124280594</v>
      </c>
      <c r="H17" s="38">
        <f>$F17+$H25</f>
        <v>1116672.31</v>
      </c>
    </row>
    <row r="18" spans="2:8" ht="14.25" customHeight="1" thickBot="1">
      <c r="D18" s="47" t="s">
        <v>1</v>
      </c>
      <c r="E18" s="60">
        <f>SUM($E$16:$E$17)</f>
        <v>1</v>
      </c>
      <c r="F18" s="61">
        <f>SUM($F$16:$F$17)</f>
        <v>570713.67000000004</v>
      </c>
      <c r="G18" s="64">
        <f>SUM($G$16:$G$17)</f>
        <v>0.99999999999999989</v>
      </c>
      <c r="H18" s="65">
        <f>SUM($H$16:$H$17)</f>
        <v>1647257.5100000002</v>
      </c>
    </row>
    <row r="19" spans="2:8" ht="14.25" customHeight="1">
      <c r="D19" s="46"/>
      <c r="E19" s="26"/>
      <c r="F19" s="27"/>
      <c r="G19" s="26"/>
      <c r="H19" s="27"/>
    </row>
    <row r="20" spans="2:8" ht="14.25" customHeight="1">
      <c r="D20" s="46"/>
      <c r="E20" s="26"/>
      <c r="F20" s="27"/>
      <c r="G20" s="26"/>
      <c r="H20" s="27"/>
    </row>
    <row r="21" spans="2:8" ht="14.25" customHeight="1">
      <c r="D21" s="46"/>
      <c r="E21" s="26"/>
      <c r="F21" s="27"/>
      <c r="G21" s="26"/>
      <c r="H21" s="27"/>
    </row>
    <row r="22" spans="2:8" ht="14.25" customHeight="1" thickBot="1"/>
    <row r="23" spans="2:8" ht="14.25" customHeight="1" thickBot="1">
      <c r="D23" s="43"/>
      <c r="E23" s="32" t="s">
        <v>17</v>
      </c>
      <c r="F23" s="33"/>
      <c r="G23" s="48" t="s">
        <v>15</v>
      </c>
      <c r="H23" s="49"/>
    </row>
    <row r="24" spans="2:8" ht="14.25" customHeight="1">
      <c r="B24" s="71" t="s">
        <v>22</v>
      </c>
      <c r="C24" s="72"/>
      <c r="D24" s="44" t="s">
        <v>24</v>
      </c>
      <c r="E24" s="36">
        <f>+$F24/$F$26</f>
        <v>0.26890352213268232</v>
      </c>
      <c r="F24" s="37">
        <v>151036.09000000003</v>
      </c>
      <c r="G24" s="39">
        <f>+$H24/$H$26</f>
        <v>0.29199884697682171</v>
      </c>
      <c r="H24" s="37">
        <f>$F24+$F32</f>
        <v>314349.56000000006</v>
      </c>
    </row>
    <row r="25" spans="2:8" ht="14.25" customHeight="1" thickBot="1">
      <c r="B25" s="73"/>
      <c r="C25" s="74"/>
      <c r="D25" s="45" t="s">
        <v>8</v>
      </c>
      <c r="E25" s="67">
        <f>+$F25/$F$26</f>
        <v>0.73109647786731757</v>
      </c>
      <c r="F25" s="38">
        <v>410637.81000000006</v>
      </c>
      <c r="G25" s="68">
        <f>+$H25/$H$26</f>
        <v>0.70800115302317834</v>
      </c>
      <c r="H25" s="38">
        <f>$F25+$F33</f>
        <v>762194.28</v>
      </c>
    </row>
    <row r="26" spans="2:8" ht="14.25" customHeight="1" thickBot="1">
      <c r="D26" s="47" t="s">
        <v>1</v>
      </c>
      <c r="E26" s="60">
        <f>SUM($E$24:$E$25)</f>
        <v>0.99999999999999989</v>
      </c>
      <c r="F26" s="61">
        <f>SUM($F$24:$F$25)</f>
        <v>561673.90000000014</v>
      </c>
      <c r="G26" s="64">
        <f>SUM($G$24:$G$25)</f>
        <v>1</v>
      </c>
      <c r="H26" s="65">
        <f>SUM($H$24:$H$25)</f>
        <v>1076543.8400000001</v>
      </c>
    </row>
    <row r="27" spans="2:8" ht="14.25" customHeight="1"/>
    <row r="28" spans="2:8" ht="14.25" customHeight="1">
      <c r="F28" s="28"/>
    </row>
    <row r="29" spans="2:8" ht="14.25" customHeight="1"/>
    <row r="30" spans="2:8" ht="14.25" customHeight="1" thickBot="1"/>
    <row r="31" spans="2:8" ht="14.25" customHeight="1" thickBot="1">
      <c r="D31" s="43"/>
      <c r="E31" s="34" t="s">
        <v>16</v>
      </c>
      <c r="F31" s="35"/>
    </row>
    <row r="32" spans="2:8" ht="14.25" customHeight="1">
      <c r="B32" s="71" t="s">
        <v>23</v>
      </c>
      <c r="C32" s="72"/>
      <c r="D32" s="44" t="s">
        <v>24</v>
      </c>
      <c r="E32" s="40">
        <f>+$F32/$F$34</f>
        <v>0.3171936392324633</v>
      </c>
      <c r="F32" s="41">
        <v>163313.47</v>
      </c>
    </row>
    <row r="33" spans="2:6" ht="14.25" customHeight="1" thickBot="1">
      <c r="B33" s="73"/>
      <c r="C33" s="74"/>
      <c r="D33" s="45" t="s">
        <v>8</v>
      </c>
      <c r="E33" s="69">
        <f>+$F33/$F$34</f>
        <v>0.68280636076753676</v>
      </c>
      <c r="F33" s="70">
        <v>351556.47</v>
      </c>
    </row>
    <row r="34" spans="2:6" ht="14.25" customHeight="1" thickBot="1">
      <c r="D34" s="47" t="s">
        <v>1</v>
      </c>
      <c r="E34" s="66">
        <f>SUM($E$32:$E$33)</f>
        <v>1</v>
      </c>
      <c r="F34" s="61">
        <f>SUM($F$32:$F$33)</f>
        <v>514869.93999999994</v>
      </c>
    </row>
    <row r="35" spans="2:6" ht="14.25" customHeight="1"/>
    <row r="36" spans="2:6" ht="14.25" customHeight="1">
      <c r="F36" s="28"/>
    </row>
    <row r="37" spans="2:6" ht="14.25" customHeight="1"/>
    <row r="38" spans="2:6" ht="14.25" customHeight="1"/>
    <row r="39" spans="2:6" ht="14.25" customHeight="1">
      <c r="F39" s="29" t="s">
        <v>2</v>
      </c>
    </row>
    <row r="40" spans="2:6" ht="14.25" customHeight="1">
      <c r="F40" s="28" t="s">
        <v>2</v>
      </c>
    </row>
    <row r="41" spans="2:6" ht="14.25" customHeight="1"/>
    <row r="42" spans="2:6" ht="14.25" customHeight="1"/>
    <row r="43" spans="2:6" ht="14.25" customHeight="1"/>
    <row r="44" spans="2:6" ht="14.25" customHeight="1"/>
    <row r="45" spans="2:6" ht="14.25" customHeight="1"/>
    <row r="46" spans="2:6" ht="14.25" customHeight="1"/>
    <row r="47" spans="2:6" ht="14.25" customHeight="1"/>
    <row r="48" spans="2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8">
    <mergeCell ref="G7:H7"/>
    <mergeCell ref="G15:H15"/>
    <mergeCell ref="B8:C9"/>
    <mergeCell ref="B32:C33"/>
    <mergeCell ref="B24:C25"/>
    <mergeCell ref="B16:C17"/>
    <mergeCell ref="B2:M2"/>
    <mergeCell ref="G23:H23"/>
  </mergeCells>
  <pageMargins left="0.25" right="0.25" top="0.75" bottom="0.75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8" width="11.42578125" customWidth="1"/>
    <col min="9" max="9" width="11.7109375" customWidth="1"/>
    <col min="10" max="10" width="11.42578125" customWidth="1"/>
    <col min="11" max="26" width="10.7109375" customWidth="1"/>
  </cols>
  <sheetData>
    <row r="1" spans="3:16" ht="14.25" customHeight="1"/>
    <row r="2" spans="3:16" ht="134.25" customHeight="1">
      <c r="C2" s="53" t="s">
        <v>3</v>
      </c>
      <c r="D2" s="54"/>
      <c r="E2" s="54"/>
      <c r="F2" s="54"/>
      <c r="G2" s="54"/>
      <c r="H2" s="54"/>
      <c r="I2" s="54"/>
      <c r="J2" s="54"/>
      <c r="K2" s="54"/>
      <c r="L2" s="54"/>
      <c r="M2" s="55"/>
      <c r="N2" s="13"/>
      <c r="O2" s="13"/>
      <c r="P2" s="13"/>
    </row>
    <row r="3" spans="3:16" ht="14.25" customHeight="1">
      <c r="H3" s="1"/>
    </row>
    <row r="4" spans="3:16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6" ht="14.25" customHeight="1">
      <c r="C5" s="16"/>
      <c r="D5" s="56" t="s">
        <v>4</v>
      </c>
      <c r="E5" s="57"/>
      <c r="F5" s="56" t="s">
        <v>5</v>
      </c>
      <c r="G5" s="57"/>
    </row>
    <row r="6" spans="3:16" ht="14.25" customHeight="1">
      <c r="C6" s="17" t="s">
        <v>0</v>
      </c>
      <c r="D6" s="18">
        <f>+E6/E10</f>
        <v>6.9845751655191399E-2</v>
      </c>
      <c r="E6" s="5">
        <v>62003.09</v>
      </c>
      <c r="F6" s="19">
        <f>+G6/G10</f>
        <v>4.8024865316750182E-2</v>
      </c>
      <c r="G6" s="5">
        <v>102253.09</v>
      </c>
    </row>
    <row r="7" spans="3:16" ht="14.25" customHeight="1">
      <c r="C7" s="17" t="s">
        <v>6</v>
      </c>
      <c r="D7" s="18">
        <f>+E7/E10</f>
        <v>1.6999439741074426E-2</v>
      </c>
      <c r="E7" s="5">
        <v>15090.65</v>
      </c>
      <c r="F7" s="19">
        <f>+G7/G10</f>
        <v>3.6426081276169184E-2</v>
      </c>
      <c r="G7" s="5">
        <v>77557.31</v>
      </c>
    </row>
    <row r="8" spans="3:16" ht="14.25" customHeight="1">
      <c r="C8" s="17" t="s">
        <v>7</v>
      </c>
      <c r="D8" s="18">
        <f>+E8/E10</f>
        <v>8.7965100943766215E-3</v>
      </c>
      <c r="E8" s="5">
        <f>7862.01-53.22</f>
        <v>7808.79</v>
      </c>
      <c r="F8" s="19">
        <f>+G8/G10</f>
        <v>1.5147045063678205E-2</v>
      </c>
      <c r="G8" s="5">
        <v>32250.63</v>
      </c>
    </row>
    <row r="9" spans="3:16" ht="14.25" customHeight="1">
      <c r="C9" s="17" t="s">
        <v>8</v>
      </c>
      <c r="D9" s="18">
        <f>+E9/E10</f>
        <v>0.90435829850935756</v>
      </c>
      <c r="E9" s="5">
        <f>53.22+802758.8</f>
        <v>802812.02</v>
      </c>
      <c r="F9" s="19">
        <f>+G9/G10</f>
        <v>0.90040200834340256</v>
      </c>
      <c r="G9" s="5">
        <v>1917108.71</v>
      </c>
    </row>
    <row r="10" spans="3:16" ht="14.25" customHeight="1">
      <c r="C10" s="20" t="s">
        <v>1</v>
      </c>
      <c r="D10" s="21">
        <f t="shared" ref="D10:G10" si="0">SUM(D6:D9)</f>
        <v>1</v>
      </c>
      <c r="E10" s="8">
        <f t="shared" si="0"/>
        <v>887714.55</v>
      </c>
      <c r="F10" s="22">
        <f t="shared" si="0"/>
        <v>1.0000000000000002</v>
      </c>
      <c r="G10" s="8">
        <f t="shared" si="0"/>
        <v>2129169.7399999998</v>
      </c>
    </row>
    <row r="11" spans="3:16" ht="14.25" customHeight="1"/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C16" s="14"/>
      <c r="D16" s="14"/>
      <c r="E16" s="14"/>
      <c r="F16" s="14"/>
      <c r="G16" s="1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2:M2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9" width="11.42578125" customWidth="1"/>
    <col min="10" max="10" width="13.140625" customWidth="1"/>
    <col min="11" max="11" width="11.7109375" customWidth="1"/>
    <col min="12" max="12" width="11.42578125" customWidth="1"/>
    <col min="13" max="26" width="10.7109375" customWidth="1"/>
  </cols>
  <sheetData>
    <row r="1" spans="3:16" ht="14.25" customHeight="1"/>
    <row r="2" spans="3:16" ht="14.25" customHeight="1">
      <c r="H2" s="1"/>
    </row>
    <row r="3" spans="3:16" ht="134.25" customHeight="1">
      <c r="C3" s="53" t="s">
        <v>9</v>
      </c>
      <c r="D3" s="54"/>
      <c r="E3" s="54"/>
      <c r="F3" s="54"/>
      <c r="G3" s="54"/>
      <c r="H3" s="54"/>
      <c r="I3" s="54"/>
      <c r="J3" s="54"/>
      <c r="K3" s="54"/>
      <c r="L3" s="54"/>
      <c r="M3" s="55"/>
      <c r="N3" s="13"/>
      <c r="O3" s="13"/>
      <c r="P3" s="13"/>
    </row>
    <row r="4" spans="3:16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6" ht="14.25" customHeight="1">
      <c r="C5" s="2"/>
      <c r="D5" s="58" t="s">
        <v>10</v>
      </c>
      <c r="E5" s="59"/>
      <c r="F5" s="58" t="s">
        <v>5</v>
      </c>
      <c r="G5" s="57"/>
    </row>
    <row r="6" spans="3:16" ht="14.25" customHeight="1">
      <c r="C6" s="3" t="s">
        <v>0</v>
      </c>
      <c r="D6" s="10">
        <f>+E6/E10</f>
        <v>0</v>
      </c>
      <c r="E6" s="5">
        <v>0</v>
      </c>
      <c r="F6" s="10">
        <f>+G6/G10</f>
        <v>3.2424325229854029E-2</v>
      </c>
      <c r="G6" s="5">
        <v>40250</v>
      </c>
    </row>
    <row r="7" spans="3:16" ht="14.25" customHeight="1">
      <c r="C7" s="3" t="s">
        <v>6</v>
      </c>
      <c r="D7" s="10">
        <f>+E7/E10</f>
        <v>2.2946441217021041E-2</v>
      </c>
      <c r="E7" s="5">
        <v>6647.52</v>
      </c>
      <c r="F7" s="10">
        <f>+G7/G10</f>
        <v>5.032147328851462E-2</v>
      </c>
      <c r="G7" s="5">
        <v>62466.66</v>
      </c>
    </row>
    <row r="8" spans="3:16" ht="14.25" customHeight="1">
      <c r="C8" s="3" t="s">
        <v>7</v>
      </c>
      <c r="D8" s="10">
        <f>+E8/E10</f>
        <v>2.9061204973289182E-2</v>
      </c>
      <c r="E8" s="5">
        <v>8418.9500000000007</v>
      </c>
      <c r="F8" s="10">
        <f>+G8/G10</f>
        <v>1.9606542373312542E-2</v>
      </c>
      <c r="G8" s="5">
        <v>24338.62</v>
      </c>
    </row>
    <row r="9" spans="3:16" ht="14.25" customHeight="1">
      <c r="C9" s="3" t="s">
        <v>8</v>
      </c>
      <c r="D9" s="10">
        <f>+E9/E10</f>
        <v>0.94799228477208997</v>
      </c>
      <c r="E9" s="5">
        <v>274630.71999999997</v>
      </c>
      <c r="F9" s="10">
        <f>+G9/G10</f>
        <v>0.89764765910831879</v>
      </c>
      <c r="G9" s="5">
        <v>1114296.69</v>
      </c>
    </row>
    <row r="10" spans="3:16" ht="14.25" customHeight="1">
      <c r="C10" s="6" t="s">
        <v>1</v>
      </c>
      <c r="D10" s="11">
        <f>SUM(D6:D9)</f>
        <v>0.99999993096240014</v>
      </c>
      <c r="E10" s="23">
        <v>289697.21000000002</v>
      </c>
      <c r="F10" s="11">
        <f t="shared" ref="F10:G10" si="0">SUM(F6:F9)</f>
        <v>1</v>
      </c>
      <c r="G10" s="8">
        <f t="shared" si="0"/>
        <v>1241351.97</v>
      </c>
    </row>
    <row r="11" spans="3:16" ht="14.25" customHeight="1">
      <c r="E11" s="12" t="s">
        <v>2</v>
      </c>
    </row>
    <row r="12" spans="3:16" ht="14.25" customHeight="1">
      <c r="E12" s="9" t="s">
        <v>2</v>
      </c>
    </row>
    <row r="13" spans="3:16" ht="14.25" customHeight="1"/>
    <row r="14" spans="3:16" ht="14.25" customHeight="1"/>
    <row r="15" spans="3:16" ht="14.25" customHeight="1"/>
    <row r="16" spans="3: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85546875" customWidth="1"/>
    <col min="5" max="5" width="11.42578125" customWidth="1"/>
    <col min="6" max="26" width="10.7109375" customWidth="1"/>
  </cols>
  <sheetData>
    <row r="1" spans="3:13" ht="14.25" customHeight="1"/>
    <row r="2" spans="3:13" ht="14.25" customHeight="1">
      <c r="H2" s="1"/>
    </row>
    <row r="3" spans="3:13" ht="111" customHeight="1">
      <c r="C3" s="53" t="s">
        <v>11</v>
      </c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3:13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3" ht="14.25" customHeight="1">
      <c r="C5" s="2"/>
      <c r="D5" s="58" t="s">
        <v>12</v>
      </c>
      <c r="E5" s="59"/>
      <c r="F5" s="58" t="s">
        <v>5</v>
      </c>
      <c r="G5" s="57"/>
    </row>
    <row r="6" spans="3:13" ht="14.25" customHeight="1">
      <c r="C6" s="3" t="s">
        <v>0</v>
      </c>
      <c r="D6" s="4">
        <f>+E6/E10</f>
        <v>3.1348671026785915E-2</v>
      </c>
      <c r="E6" s="5">
        <v>14450</v>
      </c>
      <c r="F6" s="4">
        <f>+G6/G10</f>
        <v>4.2294737831627918E-2</v>
      </c>
      <c r="G6" s="5">
        <v>40250</v>
      </c>
    </row>
    <row r="7" spans="3:13" ht="14.25" customHeight="1">
      <c r="C7" s="3" t="s">
        <v>6</v>
      </c>
      <c r="D7" s="4">
        <f>+E7/E10</f>
        <v>6.9534997027191431E-2</v>
      </c>
      <c r="E7" s="5">
        <v>32051.78</v>
      </c>
      <c r="F7" s="4">
        <f>+G7/G10</f>
        <v>5.8655088493568937E-2</v>
      </c>
      <c r="G7" s="5">
        <v>55819.41</v>
      </c>
    </row>
    <row r="8" spans="3:13" ht="14.25" customHeight="1">
      <c r="C8" s="3" t="s">
        <v>7</v>
      </c>
      <c r="D8" s="4">
        <f>+E8/E10</f>
        <v>1.7113771030782054E-2</v>
      </c>
      <c r="E8" s="5">
        <v>7888.5</v>
      </c>
      <c r="F8" s="4">
        <f>+G8/G10</f>
        <v>1.6728383183137276E-2</v>
      </c>
      <c r="G8" s="5">
        <v>15919.65</v>
      </c>
    </row>
    <row r="9" spans="3:13" ht="14.25" customHeight="1">
      <c r="C9" s="3" t="s">
        <v>8</v>
      </c>
      <c r="D9" s="4">
        <f>+E9/E10</f>
        <v>0.88200256091524065</v>
      </c>
      <c r="E9" s="5">
        <v>406554.3</v>
      </c>
      <c r="F9" s="4">
        <f>+G9/G10</f>
        <v>0.88232179049166581</v>
      </c>
      <c r="G9" s="5">
        <v>839665.97</v>
      </c>
    </row>
    <row r="10" spans="3:13" ht="14.25" customHeight="1">
      <c r="C10" s="6" t="s">
        <v>1</v>
      </c>
      <c r="D10" s="7">
        <f t="shared" ref="D10:G10" si="0">SUM(D6:D9)</f>
        <v>1</v>
      </c>
      <c r="E10" s="8">
        <f t="shared" si="0"/>
        <v>460944.57999999996</v>
      </c>
      <c r="F10" s="7">
        <f t="shared" si="0"/>
        <v>1</v>
      </c>
      <c r="G10" s="8">
        <f t="shared" si="0"/>
        <v>951655.03</v>
      </c>
    </row>
    <row r="11" spans="3:13" ht="14.25" customHeight="1"/>
    <row r="12" spans="3:13" ht="14.25" customHeight="1"/>
    <row r="13" spans="3:13" ht="14.25" customHeight="1"/>
    <row r="14" spans="3:13" ht="14.25" customHeight="1"/>
    <row r="15" spans="3:13" ht="14.25" customHeight="1">
      <c r="E15" s="12" t="s">
        <v>2</v>
      </c>
    </row>
    <row r="16" spans="3:13" ht="14.25" customHeight="1">
      <c r="E16" s="9" t="s">
        <v>2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42578125" customWidth="1"/>
    <col min="5" max="26" width="10.7109375" customWidth="1"/>
  </cols>
  <sheetData>
    <row r="1" spans="3:16" ht="14.25" customHeight="1"/>
    <row r="2" spans="3:16" ht="134.25" customHeight="1">
      <c r="C2" s="53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5"/>
      <c r="N2" s="13"/>
      <c r="O2" s="13"/>
      <c r="P2" s="13"/>
    </row>
    <row r="3" spans="3:16" ht="14.25" customHeight="1"/>
    <row r="4" spans="3:16" ht="14.25" customHeight="1">
      <c r="H4" s="1"/>
    </row>
    <row r="5" spans="3:16" ht="39.75" customHeight="1"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</row>
    <row r="6" spans="3:16" ht="14.25" customHeight="1">
      <c r="C6" s="2"/>
      <c r="D6" s="58" t="s">
        <v>14</v>
      </c>
      <c r="E6" s="57"/>
    </row>
    <row r="7" spans="3:16" ht="14.25" customHeight="1">
      <c r="C7" s="3" t="s">
        <v>0</v>
      </c>
      <c r="D7" s="10">
        <f>+E7/E11</f>
        <v>5.2576859114681504E-2</v>
      </c>
      <c r="E7" s="5">
        <v>25800</v>
      </c>
    </row>
    <row r="8" spans="3:16" ht="14.25" customHeight="1">
      <c r="C8" s="3" t="s">
        <v>6</v>
      </c>
      <c r="D8" s="10">
        <f>+E8/E11</f>
        <v>4.8434617761547151E-2</v>
      </c>
      <c r="E8" s="5">
        <v>23767.360000000001</v>
      </c>
    </row>
    <row r="9" spans="3:16" ht="14.25" customHeight="1">
      <c r="C9" s="3" t="s">
        <v>7</v>
      </c>
      <c r="D9" s="10">
        <f>+E9/E11</f>
        <v>1.6366381475925361E-2</v>
      </c>
      <c r="E9" s="5">
        <v>8031.15</v>
      </c>
    </row>
    <row r="10" spans="3:16" ht="14.25" customHeight="1">
      <c r="C10" s="3" t="s">
        <v>8</v>
      </c>
      <c r="D10" s="10">
        <f>+E10/E11</f>
        <v>0.88262214164784591</v>
      </c>
      <c r="E10" s="5">
        <v>433111.67</v>
      </c>
    </row>
    <row r="11" spans="3:16" ht="14.25" customHeight="1">
      <c r="C11" s="6" t="s">
        <v>1</v>
      </c>
      <c r="D11" s="11">
        <f t="shared" ref="D11:E11" si="0">SUM(D7:D10)</f>
        <v>1</v>
      </c>
      <c r="E11" s="8">
        <f t="shared" si="0"/>
        <v>490710.18</v>
      </c>
    </row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E16" s="12" t="s">
        <v>2</v>
      </c>
    </row>
    <row r="17" spans="5:5" ht="14.25" customHeight="1">
      <c r="E17" s="9" t="s">
        <v>2</v>
      </c>
    </row>
    <row r="18" spans="5:5" ht="14.25" customHeight="1"/>
    <row r="19" spans="5:5" ht="14.25" customHeight="1"/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C2:M2"/>
    <mergeCell ref="D6:E6"/>
  </mergeCells>
  <pageMargins left="0.70000000000000007" right="0.7000000000000000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4_TRIMESTRE_2019_</vt:lpstr>
      <vt:lpstr>3_TRIMESTRE_2019_</vt:lpstr>
      <vt:lpstr>2_TRIMESTRES_2019</vt:lpstr>
      <vt:lpstr>1_TRIMESTRE_2019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DEBORA MARTIN ALVAREZ</cp:lastModifiedBy>
  <cp:lastPrinted>2026-04-20T12:16:51Z</cp:lastPrinted>
  <dcterms:created xsi:type="dcterms:W3CDTF">2026-04-20T09:39:42Z</dcterms:created>
  <dcterms:modified xsi:type="dcterms:W3CDTF">2026-04-20T12:16:55Z</dcterms:modified>
</cp:coreProperties>
</file>