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ebora.martin\Documents\WEB - Portal Transparencia\2026 Portal Transparencia\PORTAL TRANSPARENCIA 2026\12-Contratos - REVISAR\"/>
    </mc:Choice>
  </mc:AlternateContent>
  <xr:revisionPtr revIDLastSave="0" documentId="13_ncr:1_{614E5B68-DF50-40AC-A73F-5E2B88C679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  <sheet name="4_TRIMESTRE_2019_" sheetId="2" state="hidden" r:id="rId2"/>
    <sheet name="3_TRIMESTRE_2019_" sheetId="3" state="hidden" r:id="rId3"/>
    <sheet name="2_TRIMESTRES_2019" sheetId="4" state="hidden" r:id="rId4"/>
    <sheet name="1_TRIMESTRE_2019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" i="1" l="1"/>
  <c r="E25" i="1"/>
  <c r="F51" i="1"/>
  <c r="E48" i="1" s="1"/>
  <c r="F39" i="1"/>
  <c r="E38" i="1" s="1"/>
  <c r="H34" i="1"/>
  <c r="H35" i="1"/>
  <c r="H36" i="1"/>
  <c r="H24" i="1" s="1"/>
  <c r="H12" i="1" s="1"/>
  <c r="H37" i="1"/>
  <c r="H25" i="1" s="1"/>
  <c r="H13" i="1" s="1"/>
  <c r="H38" i="1"/>
  <c r="H26" i="1" s="1"/>
  <c r="H14" i="1" s="1"/>
  <c r="H33" i="1"/>
  <c r="H21" i="1" s="1"/>
  <c r="H9" i="1" s="1"/>
  <c r="E46" i="1"/>
  <c r="E47" i="1"/>
  <c r="F15" i="1"/>
  <c r="E12" i="1" s="1"/>
  <c r="E11" i="5"/>
  <c r="D8" i="5" s="1"/>
  <c r="G10" i="4"/>
  <c r="F9" i="4" s="1"/>
  <c r="E10" i="4"/>
  <c r="D9" i="4" s="1"/>
  <c r="D10" i="4" s="1"/>
  <c r="D8" i="4"/>
  <c r="D7" i="4"/>
  <c r="D6" i="4"/>
  <c r="G10" i="3"/>
  <c r="F9" i="3"/>
  <c r="D9" i="3"/>
  <c r="F8" i="3"/>
  <c r="D8" i="3"/>
  <c r="F7" i="3"/>
  <c r="D7" i="3"/>
  <c r="D10" i="3" s="1"/>
  <c r="F6" i="3"/>
  <c r="F10" i="3" s="1"/>
  <c r="D6" i="3"/>
  <c r="G10" i="2"/>
  <c r="F8" i="2" s="1"/>
  <c r="E10" i="2"/>
  <c r="D7" i="2" s="1"/>
  <c r="F9" i="2"/>
  <c r="E9" i="2"/>
  <c r="D9" i="2" s="1"/>
  <c r="E8" i="2"/>
  <c r="F7" i="2"/>
  <c r="F6" i="2"/>
  <c r="F10" i="2" s="1"/>
  <c r="D6" i="2"/>
  <c r="G35" i="1" l="1"/>
  <c r="H39" i="1"/>
  <c r="H23" i="1"/>
  <c r="H11" i="1" s="1"/>
  <c r="H22" i="1"/>
  <c r="H10" i="1" s="1"/>
  <c r="E37" i="1"/>
  <c r="E36" i="1"/>
  <c r="H27" i="1"/>
  <c r="G25" i="1" s="1"/>
  <c r="E45" i="1"/>
  <c r="E50" i="1"/>
  <c r="E49" i="1"/>
  <c r="E35" i="1"/>
  <c r="E34" i="1"/>
  <c r="E33" i="1"/>
  <c r="G34" i="1"/>
  <c r="G38" i="1"/>
  <c r="G37" i="1"/>
  <c r="G33" i="1"/>
  <c r="G36" i="1"/>
  <c r="E26" i="1"/>
  <c r="E22" i="1"/>
  <c r="E14" i="1"/>
  <c r="E13" i="1"/>
  <c r="E24" i="1"/>
  <c r="E23" i="1"/>
  <c r="E9" i="1"/>
  <c r="E10" i="1"/>
  <c r="E11" i="1"/>
  <c r="F6" i="4"/>
  <c r="F8" i="4"/>
  <c r="D10" i="5"/>
  <c r="D8" i="2"/>
  <c r="D10" i="2" s="1"/>
  <c r="F7" i="4"/>
  <c r="D9" i="5"/>
  <c r="E21" i="1"/>
  <c r="D7" i="5"/>
  <c r="D11" i="5" s="1"/>
  <c r="E27" i="1" l="1"/>
  <c r="G39" i="1"/>
  <c r="H15" i="1"/>
  <c r="E39" i="1"/>
  <c r="G26" i="1"/>
  <c r="E51" i="1"/>
  <c r="E15" i="1"/>
  <c r="G11" i="1"/>
  <c r="G9" i="1"/>
  <c r="G12" i="1"/>
  <c r="F10" i="4"/>
  <c r="G13" i="1" l="1"/>
  <c r="G14" i="1"/>
  <c r="G10" i="1"/>
  <c r="G21" i="1"/>
  <c r="G24" i="1"/>
  <c r="G23" i="1"/>
  <c r="G22" i="1"/>
  <c r="G15" i="1" l="1"/>
  <c r="G27" i="1"/>
</calcChain>
</file>

<file path=xl/sharedStrings.xml><?xml version="1.0" encoding="utf-8"?>
<sst xmlns="http://schemas.openxmlformats.org/spreadsheetml/2006/main" count="79" uniqueCount="30">
  <si>
    <t>Abierto</t>
  </si>
  <si>
    <t>Abierto simplificado</t>
  </si>
  <si>
    <t xml:space="preserve">Total </t>
  </si>
  <si>
    <t xml:space="preserve"> </t>
  </si>
  <si>
    <r>
      <rPr>
        <b/>
        <sz val="30"/>
        <color rgb="FF000000"/>
        <rFont val="Calibri"/>
        <family val="2"/>
      </rPr>
      <t xml:space="preserve">CONTRATACIONES REALIZADAS EN CUARTO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</si>
  <si>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Cuarto trimestre 2019</t>
  </si>
  <si>
    <t>Acumulado 2019</t>
  </si>
  <si>
    <t>Negociado</t>
  </si>
  <si>
    <t>Adherido Gobierno</t>
  </si>
  <si>
    <t>Contratos menores</t>
  </si>
  <si>
    <r>
      <rPr>
        <b/>
        <sz val="30"/>
        <color rgb="FF000000"/>
        <rFont val="Calibri"/>
        <family val="2"/>
      </rPr>
      <t xml:space="preserve">CONTRATACIONES REALIZADAS EN TERCER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</si>
  <si>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Tercer trimestre 2019</t>
  </si>
  <si>
    <r>
      <rPr>
        <b/>
        <sz val="30"/>
        <color rgb="FF000000"/>
        <rFont val="Calibri"/>
        <family val="2"/>
      </rPr>
      <t xml:space="preserve">CONTRATACIONES REALIZADAS EN SEGUNDO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</si>
  <si>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Segundo trimestre 2019</t>
  </si>
  <si>
    <r>
      <rPr>
        <b/>
        <sz val="30"/>
        <color rgb="FF000000"/>
        <rFont val="Calibri"/>
        <family val="2"/>
      </rPr>
      <t xml:space="preserve">CONTRATACIONES REALIZADAS EN PRIMER TRIMESTRE 2019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(Para dar cumplimiento al artículo 28, apartado 2.B, de la Ley Canaria de Transparencia y de acceso a la información pública y a al Ley de Contratos del Sector Público)</t>
    </r>
  </si>
  <si>
    <t>Primer trimestre 2019</t>
  </si>
  <si>
    <t>Abierto supersimplificado</t>
  </si>
  <si>
    <t>Adjudicación Directa</t>
  </si>
  <si>
    <t>Base de datos</t>
  </si>
  <si>
    <t>Negociado sin publicidad</t>
  </si>
  <si>
    <t>Acumulado 2025</t>
  </si>
  <si>
    <t>Primer trimestre 2025</t>
  </si>
  <si>
    <t>Segundo trimestre 2025</t>
  </si>
  <si>
    <t>Tercer trimestre 2025</t>
  </si>
  <si>
    <t>Cuarto trimestre 2025</t>
  </si>
  <si>
    <t>4T</t>
  </si>
  <si>
    <t>3T</t>
  </si>
  <si>
    <t>2T</t>
  </si>
  <si>
    <t>1T</t>
  </si>
  <si>
    <r>
      <rPr>
        <b/>
        <sz val="26"/>
        <color rgb="FF000000"/>
        <rFont val="Inter"/>
      </rPr>
      <t>CONTRATACIONES REALIZADAS EN 2025</t>
    </r>
    <r>
      <rPr>
        <b/>
        <sz val="16"/>
        <color rgb="FF000000"/>
        <rFont val="Inter"/>
      </rPr>
      <t xml:space="preserve">
</t>
    </r>
    <r>
      <rPr>
        <b/>
        <sz val="14"/>
        <color rgb="FF000000"/>
        <rFont val="Inter"/>
      </rPr>
      <t>(Para dar cumplimiento al artículo 28, apartado 2.B, de la Ley Canaria de Transparencia y de acceso a la información pública y a al Ley de Contratos del Sector Público)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</si>
</sst>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30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36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Inter"/>
    </font>
    <font>
      <b/>
      <sz val="10"/>
      <color rgb="FF000000"/>
      <name val="Inter"/>
    </font>
    <font>
      <sz val="10"/>
      <name val="Inter"/>
    </font>
    <font>
      <sz val="10"/>
      <color theme="1"/>
      <name val="Inter"/>
    </font>
    <font>
      <b/>
      <sz val="16"/>
      <color rgb="FF000000"/>
      <name val="Inter"/>
    </font>
    <font>
      <sz val="16"/>
      <name val="Inter"/>
    </font>
    <font>
      <b/>
      <sz val="14"/>
      <color rgb="FF000000"/>
      <name val="Inter"/>
    </font>
    <font>
      <b/>
      <sz val="26"/>
      <color rgb="FF000000"/>
      <name val="Inter"/>
    </font>
    <font>
      <b/>
      <sz val="26"/>
      <color theme="0"/>
      <name val="Inter"/>
    </font>
    <font>
      <b/>
      <sz val="10"/>
      <color theme="0"/>
      <name val="Inter"/>
    </font>
    <font>
      <sz val="10"/>
      <color theme="0"/>
      <name val="Inter"/>
    </font>
    <font>
      <sz val="9"/>
      <color rgb="FF000000"/>
      <name val="Inte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</fills>
  <borders count="6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theme="5"/>
      </left>
      <right/>
      <top style="thick">
        <color theme="5"/>
      </top>
      <bottom style="thick">
        <color theme="5"/>
      </bottom>
      <diagonal/>
    </border>
    <border>
      <left/>
      <right/>
      <top style="thick">
        <color theme="5"/>
      </top>
      <bottom style="thick">
        <color theme="5"/>
      </bottom>
      <diagonal/>
    </border>
    <border>
      <left/>
      <right style="thick">
        <color theme="5"/>
      </right>
      <top style="thick">
        <color theme="5"/>
      </top>
      <bottom style="thick">
        <color theme="5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8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4" xfId="0" applyFont="1" applyBorder="1"/>
    <xf numFmtId="0" fontId="5" fillId="0" borderId="8" xfId="0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right"/>
    </xf>
    <xf numFmtId="4" fontId="1" fillId="0" borderId="10" xfId="0" applyNumberFormat="1" applyFont="1" applyBorder="1"/>
    <xf numFmtId="0" fontId="5" fillId="0" borderId="11" xfId="0" applyFont="1" applyBorder="1" applyAlignment="1">
      <alignment horizontal="right" vertical="center"/>
    </xf>
    <xf numFmtId="10" fontId="4" fillId="0" borderId="12" xfId="0" applyNumberFormat="1" applyFont="1" applyBorder="1" applyAlignment="1">
      <alignment horizontal="right"/>
    </xf>
    <xf numFmtId="4" fontId="4" fillId="0" borderId="13" xfId="0" applyNumberFormat="1" applyFont="1" applyBorder="1"/>
    <xf numFmtId="4" fontId="1" fillId="0" borderId="0" xfId="0" applyNumberFormat="1" applyFont="1"/>
    <xf numFmtId="10" fontId="1" fillId="0" borderId="14" xfId="0" applyNumberFormat="1" applyFont="1" applyBorder="1"/>
    <xf numFmtId="10" fontId="4" fillId="0" borderId="12" xfId="0" applyNumberFormat="1" applyFont="1" applyBorder="1"/>
    <xf numFmtId="0" fontId="6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5" xfId="0" applyFont="1" applyBorder="1"/>
    <xf numFmtId="0" fontId="5" fillId="0" borderId="16" xfId="0" applyFont="1" applyBorder="1" applyAlignment="1">
      <alignment horizontal="center" vertical="center" wrapText="1"/>
    </xf>
    <xf numFmtId="10" fontId="1" fillId="0" borderId="8" xfId="0" applyNumberFormat="1" applyFont="1" applyBorder="1"/>
    <xf numFmtId="10" fontId="1" fillId="0" borderId="17" xfId="0" applyNumberFormat="1" applyFont="1" applyBorder="1"/>
    <xf numFmtId="0" fontId="5" fillId="0" borderId="18" xfId="0" applyFont="1" applyBorder="1" applyAlignment="1">
      <alignment horizontal="right" vertical="center"/>
    </xf>
    <xf numFmtId="10" fontId="4" fillId="0" borderId="11" xfId="0" applyNumberFormat="1" applyFont="1" applyBorder="1"/>
    <xf numFmtId="10" fontId="4" fillId="0" borderId="19" xfId="0" applyNumberFormat="1" applyFont="1" applyBorder="1"/>
    <xf numFmtId="4" fontId="4" fillId="0" borderId="12" xfId="0" applyNumberFormat="1" applyFont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10" fontId="10" fillId="0" borderId="49" xfId="0" applyNumberFormat="1" applyFont="1" applyBorder="1" applyAlignment="1">
      <alignment horizontal="right" vertical="center"/>
    </xf>
    <xf numFmtId="4" fontId="10" fillId="0" borderId="50" xfId="0" applyNumberFormat="1" applyFont="1" applyBorder="1" applyAlignment="1">
      <alignment vertical="center"/>
    </xf>
    <xf numFmtId="10" fontId="10" fillId="0" borderId="20" xfId="0" applyNumberFormat="1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10" fillId="0" borderId="3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15" xfId="0" applyFont="1" applyBorder="1" applyAlignment="1">
      <alignment horizontal="center"/>
    </xf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10" fontId="10" fillId="0" borderId="49" xfId="0" applyNumberFormat="1" applyFont="1" applyBorder="1" applyAlignment="1">
      <alignment vertical="center"/>
    </xf>
    <xf numFmtId="10" fontId="10" fillId="0" borderId="53" xfId="0" applyNumberFormat="1" applyFont="1" applyBorder="1" applyAlignment="1">
      <alignment horizontal="right" vertical="center"/>
    </xf>
    <xf numFmtId="0" fontId="17" fillId="2" borderId="22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57" xfId="0" applyFont="1" applyFill="1" applyBorder="1" applyAlignment="1">
      <alignment horizontal="center" vertical="center"/>
    </xf>
    <xf numFmtId="0" fontId="17" fillId="2" borderId="45" xfId="0" applyFont="1" applyFill="1" applyBorder="1" applyAlignment="1">
      <alignment horizontal="center" vertical="center"/>
    </xf>
    <xf numFmtId="0" fontId="17" fillId="2" borderId="58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Continuous" vertical="center"/>
    </xf>
    <xf numFmtId="0" fontId="19" fillId="2" borderId="23" xfId="0" applyFont="1" applyFill="1" applyBorder="1" applyAlignment="1">
      <alignment horizontal="centerContinuous" vertical="center"/>
    </xf>
    <xf numFmtId="4" fontId="18" fillId="2" borderId="50" xfId="0" applyNumberFormat="1" applyFont="1" applyFill="1" applyBorder="1" applyAlignment="1">
      <alignment vertical="center"/>
    </xf>
    <xf numFmtId="0" fontId="18" fillId="2" borderId="36" xfId="0" applyFont="1" applyFill="1" applyBorder="1" applyAlignment="1">
      <alignment horizontal="centerContinuous" vertical="center"/>
    </xf>
    <xf numFmtId="0" fontId="19" fillId="2" borderId="37" xfId="0" applyFont="1" applyFill="1" applyBorder="1" applyAlignment="1">
      <alignment horizontal="centerContinuous" vertical="center"/>
    </xf>
    <xf numFmtId="0" fontId="18" fillId="2" borderId="22" xfId="0" applyFont="1" applyFill="1" applyBorder="1" applyAlignment="1">
      <alignment horizontal="centerContinuous" vertical="distributed"/>
    </xf>
    <xf numFmtId="0" fontId="19" fillId="2" borderId="23" xfId="0" applyFont="1" applyFill="1" applyBorder="1" applyAlignment="1">
      <alignment horizontal="centerContinuous" vertical="distributed"/>
    </xf>
    <xf numFmtId="10" fontId="20" fillId="0" borderId="27" xfId="0" applyNumberFormat="1" applyFont="1" applyBorder="1" applyAlignment="1">
      <alignment horizontal="right" vertical="center"/>
    </xf>
    <xf numFmtId="4" fontId="20" fillId="0" borderId="28" xfId="0" applyNumberFormat="1" applyFont="1" applyBorder="1" applyAlignment="1">
      <alignment vertical="center"/>
    </xf>
    <xf numFmtId="10" fontId="20" fillId="0" borderId="24" xfId="0" applyNumberFormat="1" applyFont="1" applyBorder="1" applyAlignment="1">
      <alignment horizontal="right" vertical="center"/>
    </xf>
    <xf numFmtId="4" fontId="20" fillId="0" borderId="25" xfId="0" applyNumberFormat="1" applyFont="1" applyBorder="1" applyAlignment="1">
      <alignment vertical="center"/>
    </xf>
    <xf numFmtId="43" fontId="20" fillId="0" borderId="25" xfId="1" applyFont="1" applyBorder="1" applyAlignment="1">
      <alignment vertical="center"/>
    </xf>
    <xf numFmtId="10" fontId="20" fillId="0" borderId="47" xfId="0" applyNumberFormat="1" applyFont="1" applyBorder="1" applyAlignment="1">
      <alignment horizontal="right" vertical="center"/>
    </xf>
    <xf numFmtId="4" fontId="20" fillId="0" borderId="48" xfId="0" applyNumberFormat="1" applyFont="1" applyBorder="1" applyAlignment="1">
      <alignment vertical="center"/>
    </xf>
    <xf numFmtId="4" fontId="20" fillId="0" borderId="32" xfId="0" applyNumberFormat="1" applyFont="1" applyBorder="1" applyAlignment="1">
      <alignment vertical="center"/>
    </xf>
    <xf numFmtId="10" fontId="20" fillId="0" borderId="39" xfId="0" applyNumberFormat="1" applyFont="1" applyBorder="1" applyAlignment="1">
      <alignment horizontal="right" vertical="center"/>
    </xf>
    <xf numFmtId="10" fontId="20" fillId="0" borderId="21" xfId="0" applyNumberFormat="1" applyFont="1" applyBorder="1" applyAlignment="1">
      <alignment horizontal="right" vertical="center"/>
    </xf>
    <xf numFmtId="43" fontId="20" fillId="0" borderId="48" xfId="1" applyFont="1" applyBorder="1" applyAlignment="1">
      <alignment vertical="center"/>
    </xf>
    <xf numFmtId="10" fontId="20" fillId="0" borderId="52" xfId="0" applyNumberFormat="1" applyFont="1" applyBorder="1" applyAlignment="1">
      <alignment horizontal="right" vertical="center"/>
    </xf>
    <xf numFmtId="10" fontId="20" fillId="0" borderId="54" xfId="0" applyNumberFormat="1" applyFont="1" applyBorder="1" applyAlignment="1">
      <alignment horizontal="right" vertical="center"/>
    </xf>
    <xf numFmtId="4" fontId="20" fillId="0" borderId="55" xfId="0" applyNumberFormat="1" applyFont="1" applyBorder="1" applyAlignment="1">
      <alignment vertical="center"/>
    </xf>
    <xf numFmtId="10" fontId="20" fillId="0" borderId="56" xfId="0" applyNumberFormat="1" applyFont="1" applyBorder="1" applyAlignment="1">
      <alignment horizontal="right" vertical="center"/>
    </xf>
    <xf numFmtId="43" fontId="20" fillId="0" borderId="45" xfId="1" applyFont="1" applyBorder="1" applyAlignment="1">
      <alignment vertical="center"/>
    </xf>
    <xf numFmtId="10" fontId="20" fillId="0" borderId="40" xfId="0" applyNumberFormat="1" applyFont="1" applyBorder="1" applyAlignment="1">
      <alignment vertical="center"/>
    </xf>
    <xf numFmtId="4" fontId="20" fillId="0" borderId="41" xfId="0" applyNumberFormat="1" applyFont="1" applyBorder="1" applyAlignment="1">
      <alignment vertical="center"/>
    </xf>
    <xf numFmtId="10" fontId="20" fillId="0" borderId="42" xfId="0" applyNumberFormat="1" applyFont="1" applyBorder="1" applyAlignment="1">
      <alignment vertical="center"/>
    </xf>
    <xf numFmtId="4" fontId="20" fillId="0" borderId="43" xfId="0" applyNumberFormat="1" applyFont="1" applyBorder="1" applyAlignment="1">
      <alignment vertical="center"/>
    </xf>
    <xf numFmtId="4" fontId="20" fillId="0" borderId="44" xfId="0" applyNumberFormat="1" applyFont="1" applyBorder="1" applyAlignment="1">
      <alignment vertical="center"/>
    </xf>
    <xf numFmtId="10" fontId="20" fillId="0" borderId="51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 indent="2"/>
    </xf>
    <xf numFmtId="0" fontId="13" fillId="0" borderId="0" xfId="0" applyFont="1" applyBorder="1" applyAlignment="1">
      <alignment horizontal="left" vertical="center" wrapText="1" indent="2"/>
    </xf>
    <xf numFmtId="0" fontId="9" fillId="0" borderId="0" xfId="0" applyFont="1" applyBorder="1" applyAlignment="1">
      <alignment horizontal="left" vertical="center" indent="2"/>
    </xf>
    <xf numFmtId="0" fontId="10" fillId="0" borderId="26" xfId="0" applyFont="1" applyBorder="1" applyAlignment="1">
      <alignment horizontal="left" vertical="center" wrapText="1" indent="2"/>
    </xf>
    <xf numFmtId="0" fontId="10" fillId="0" borderId="29" xfId="0" applyFont="1" applyBorder="1" applyAlignment="1">
      <alignment horizontal="left" vertical="center" wrapText="1" indent="2"/>
    </xf>
    <xf numFmtId="0" fontId="10" fillId="0" borderId="30" xfId="0" applyFont="1" applyBorder="1" applyAlignment="1">
      <alignment horizontal="left" vertical="center" wrapText="1" indent="2"/>
    </xf>
    <xf numFmtId="0" fontId="10" fillId="0" borderId="31" xfId="0" applyFont="1" applyBorder="1" applyAlignment="1">
      <alignment horizontal="left" vertical="center" wrapText="1" indent="2"/>
    </xf>
    <xf numFmtId="0" fontId="10" fillId="0" borderId="0" xfId="0" applyFont="1" applyAlignment="1">
      <alignment horizontal="left" vertical="center" indent="2"/>
    </xf>
    <xf numFmtId="0" fontId="10" fillId="0" borderId="33" xfId="0" applyFont="1" applyBorder="1" applyAlignment="1">
      <alignment horizontal="left" vertical="center" wrapText="1" indent="2"/>
    </xf>
    <xf numFmtId="0" fontId="10" fillId="0" borderId="34" xfId="0" applyFont="1" applyBorder="1" applyAlignment="1">
      <alignment horizontal="left" vertical="center" wrapText="1" indent="2"/>
    </xf>
    <xf numFmtId="0" fontId="10" fillId="0" borderId="35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right" vertical="center" indent="2"/>
    </xf>
    <xf numFmtId="0" fontId="13" fillId="3" borderId="59" xfId="0" applyFont="1" applyFill="1" applyBorder="1" applyAlignment="1">
      <alignment horizontal="center" vertical="center" wrapText="1"/>
    </xf>
    <xf numFmtId="0" fontId="14" fillId="3" borderId="60" xfId="0" applyFont="1" applyFill="1" applyBorder="1" applyAlignment="1">
      <alignment vertical="center"/>
    </xf>
    <xf numFmtId="0" fontId="14" fillId="3" borderId="61" xfId="0" applyFont="1" applyFill="1" applyBorder="1" applyAlignment="1">
      <alignment vertical="center"/>
    </xf>
    <xf numFmtId="4" fontId="10" fillId="4" borderId="37" xfId="0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'2025'!$E$8</c:f>
              <c:strCache>
                <c:ptCount val="1"/>
                <c:pt idx="0">
                  <c:v>Cuarto trimestre 2025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'2025'!$D$9:$D$14</c:f>
              <c:strCache>
                <c:ptCount val="6"/>
                <c:pt idx="0">
                  <c:v>Abierto</c:v>
                </c:pt>
                <c:pt idx="1">
                  <c:v>Abierto simplificado</c:v>
                </c:pt>
                <c:pt idx="2">
                  <c:v>Abierto supersimplificado</c:v>
                </c:pt>
                <c:pt idx="3">
                  <c:v>Adjudicación Directa</c:v>
                </c:pt>
                <c:pt idx="4">
                  <c:v>Base de datos</c:v>
                </c:pt>
                <c:pt idx="5">
                  <c:v>Negociado sin publicidad</c:v>
                </c:pt>
              </c:strCache>
            </c:strRef>
          </c:cat>
          <c:val>
            <c:numRef>
              <c:f>'2025'!$E$9:$E$14</c:f>
              <c:numCache>
                <c:formatCode>0.00%</c:formatCode>
                <c:ptCount val="6"/>
                <c:pt idx="0">
                  <c:v>0.44189625343925193</c:v>
                </c:pt>
                <c:pt idx="1">
                  <c:v>0.10443762121166894</c:v>
                </c:pt>
                <c:pt idx="2">
                  <c:v>2.4560018635464793E-3</c:v>
                </c:pt>
                <c:pt idx="3">
                  <c:v>0.42163499422910894</c:v>
                </c:pt>
                <c:pt idx="4">
                  <c:v>0</c:v>
                </c:pt>
                <c:pt idx="5">
                  <c:v>2.9575129256423829E-2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BC1-A59C-028752A3721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'2025'!$E$20</c:f>
              <c:strCache>
                <c:ptCount val="1"/>
                <c:pt idx="0">
                  <c:v>Tercer trimestre 2025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32A-4CE2-82BD-35627ABE00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32A-4CE2-82BD-35627ABE00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32A-4CE2-82BD-35627ABE00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32A-4CE2-82BD-35627ABE00D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32A-4CE2-82BD-35627ABE00D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32A-4CE2-82BD-35627ABE00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'2025'!$D$21:$D$26</c:f>
              <c:strCache>
                <c:ptCount val="6"/>
                <c:pt idx="0">
                  <c:v>Abierto</c:v>
                </c:pt>
                <c:pt idx="1">
                  <c:v>Abierto simplificado</c:v>
                </c:pt>
                <c:pt idx="2">
                  <c:v>Abierto supersimplificado</c:v>
                </c:pt>
                <c:pt idx="3">
                  <c:v>Adjudicación Directa</c:v>
                </c:pt>
                <c:pt idx="4">
                  <c:v>Base de datos</c:v>
                </c:pt>
                <c:pt idx="5">
                  <c:v>Negociado sin publicidad</c:v>
                </c:pt>
              </c:strCache>
            </c:strRef>
          </c:cat>
          <c:val>
            <c:numRef>
              <c:f>'2025'!$E$21:$E$26</c:f>
              <c:numCache>
                <c:formatCode>0.00%</c:formatCode>
                <c:ptCount val="6"/>
                <c:pt idx="0">
                  <c:v>6.5400360920038939E-2</c:v>
                </c:pt>
                <c:pt idx="1">
                  <c:v>0.18644778562952588</c:v>
                </c:pt>
                <c:pt idx="2">
                  <c:v>0.12703823968330741</c:v>
                </c:pt>
                <c:pt idx="3">
                  <c:v>0.6211136137671277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32A-4CE2-82BD-35627ABE00D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'2025'!$E$32</c:f>
              <c:strCache>
                <c:ptCount val="1"/>
                <c:pt idx="0">
                  <c:v>Segundo trimestre 2025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50B-452E-989B-97CDFB570C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50B-452E-989B-97CDFB570C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50B-452E-989B-97CDFB570C2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50B-452E-989B-97CDFB570C2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50B-452E-989B-97CDFB570C2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50B-452E-989B-97CDFB570C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'2025'!$D$33:$D$38</c:f>
              <c:strCache>
                <c:ptCount val="6"/>
                <c:pt idx="0">
                  <c:v>Abierto</c:v>
                </c:pt>
                <c:pt idx="1">
                  <c:v>Abierto simplificado</c:v>
                </c:pt>
                <c:pt idx="2">
                  <c:v>Abierto supersimplificado</c:v>
                </c:pt>
                <c:pt idx="3">
                  <c:v>Adjudicación Directa</c:v>
                </c:pt>
                <c:pt idx="4">
                  <c:v>Base de datos</c:v>
                </c:pt>
                <c:pt idx="5">
                  <c:v>Negociado sin publicidad</c:v>
                </c:pt>
              </c:strCache>
            </c:strRef>
          </c:cat>
          <c:val>
            <c:numRef>
              <c:f>'2025'!$E$33:$E$38</c:f>
              <c:numCache>
                <c:formatCode>0.00%</c:formatCode>
                <c:ptCount val="6"/>
                <c:pt idx="0">
                  <c:v>6.4870808488697793E-2</c:v>
                </c:pt>
                <c:pt idx="1">
                  <c:v>0.14988747029192562</c:v>
                </c:pt>
                <c:pt idx="2">
                  <c:v>1.408641206223041E-2</c:v>
                </c:pt>
                <c:pt idx="3">
                  <c:v>0.73109647786731757</c:v>
                </c:pt>
                <c:pt idx="4">
                  <c:v>0</c:v>
                </c:pt>
                <c:pt idx="5">
                  <c:v>4.0058831289828484E-2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50B-452E-989B-97CDFB570C2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'2025'!$E$44</c:f>
              <c:strCache>
                <c:ptCount val="1"/>
                <c:pt idx="0">
                  <c:v>Primer trimestre 2025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686-4B2E-815D-C9C36249D3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686-4B2E-815D-C9C36249D3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686-4B2E-815D-C9C36249D3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686-4B2E-815D-C9C36249D3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686-4B2E-815D-C9C36249D3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686-4B2E-815D-C9C36249D3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'2025'!$D$45:$D$50</c:f>
              <c:strCache>
                <c:ptCount val="6"/>
                <c:pt idx="0">
                  <c:v>Abierto</c:v>
                </c:pt>
                <c:pt idx="1">
                  <c:v>Abierto simplificado</c:v>
                </c:pt>
                <c:pt idx="2">
                  <c:v>Abierto supersimplificado</c:v>
                </c:pt>
                <c:pt idx="3">
                  <c:v>Adjudicación Directa</c:v>
                </c:pt>
                <c:pt idx="4">
                  <c:v>Base de datos</c:v>
                </c:pt>
                <c:pt idx="5">
                  <c:v>Negociado sin publicidad</c:v>
                </c:pt>
              </c:strCache>
            </c:strRef>
          </c:cat>
          <c:val>
            <c:numRef>
              <c:f>'2025'!$E$45:$E$50</c:f>
              <c:numCache>
                <c:formatCode>0.00%</c:formatCode>
                <c:ptCount val="6"/>
                <c:pt idx="0">
                  <c:v>4.9937718251720026E-2</c:v>
                </c:pt>
                <c:pt idx="1">
                  <c:v>5.1070548030052017E-2</c:v>
                </c:pt>
                <c:pt idx="2">
                  <c:v>0.18911105977560083</c:v>
                </c:pt>
                <c:pt idx="3">
                  <c:v>0.68280636076753676</c:v>
                </c:pt>
                <c:pt idx="4">
                  <c:v>2.7074313175090389E-2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686-4B2E-815D-C9C36249D30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Cuarto trimestre 2019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'4_TRIMESTRE_2019_'!$D$5</c:f>
              <c:strCache>
                <c:ptCount val="1"/>
                <c:pt idx="0">
                  <c:v>Cuarto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4E0F-4B9F-9A2C-2488463A0329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4E0F-4B9F-9A2C-2488463A0329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4E0F-4B9F-9A2C-2488463A0329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4E0F-4B9F-9A2C-2488463A032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'4_TRIMESTRE_2019_'!$C$6:$C$9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'4_TRIMESTRE_2019_'!$D$6:$D$9</c:f>
              <c:numCache>
                <c:formatCode>0.00%</c:formatCode>
                <c:ptCount val="4"/>
                <c:pt idx="0">
                  <c:v>6.9845751655191399E-2</c:v>
                </c:pt>
                <c:pt idx="1">
                  <c:v>1.6999439741074426E-2</c:v>
                </c:pt>
                <c:pt idx="2">
                  <c:v>8.7965100943766215E-3</c:v>
                </c:pt>
                <c:pt idx="3">
                  <c:v>0.90435829850935756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0F-4B9F-9A2C-2488463A0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Tercer trimestre 2019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'3_TRIMESTRE_2019_'!$D$5</c:f>
              <c:strCache>
                <c:ptCount val="1"/>
                <c:pt idx="0">
                  <c:v>Tercer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BC97-4842-8FE9-3DA956E6988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BC97-4842-8FE9-3DA956E69885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BC97-4842-8FE9-3DA956E69885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BC97-4842-8FE9-3DA956E6988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'3_TRIMESTRE_2019_'!$C$6:$C$9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'3_TRIMESTRE_2019_'!$D$6:$D$9</c:f>
              <c:numCache>
                <c:formatCode>0.00%</c:formatCode>
                <c:ptCount val="4"/>
                <c:pt idx="0">
                  <c:v>0</c:v>
                </c:pt>
                <c:pt idx="1">
                  <c:v>2.2946441217021041E-2</c:v>
                </c:pt>
                <c:pt idx="2">
                  <c:v>2.9061204973289182E-2</c:v>
                </c:pt>
                <c:pt idx="3">
                  <c:v>0.94799228477208997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C97-4842-8FE9-3DA956E69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Segundo trimestre 2019</a:t>
            </a:r>
          </a:p>
        </c:rich>
      </c:tx>
      <c:layout>
        <c:manualLayout>
          <c:xMode val="edge"/>
          <c:yMode val="edge"/>
          <c:x val="0.53968493761084246"/>
          <c:y val="0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'2_TRIMESTRES_2019'!$D$5</c:f>
              <c:strCache>
                <c:ptCount val="1"/>
                <c:pt idx="0">
                  <c:v>Segundo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021F-4EF8-BB05-D4143621E06C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021F-4EF8-BB05-D4143621E06C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021F-4EF8-BB05-D4143621E06C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021F-4EF8-BB05-D4143621E06C}"/>
              </c:ext>
            </c:extLst>
          </c:dPt>
          <c:val>
            <c:numRef>
              <c:f>'2_TRIMESTRES_2019'!$D$6:$D$9</c:f>
              <c:numCache>
                <c:formatCode>0.00%</c:formatCode>
                <c:ptCount val="4"/>
                <c:pt idx="0">
                  <c:v>3.1348671026785915E-2</c:v>
                </c:pt>
                <c:pt idx="1">
                  <c:v>6.9534997027191431E-2</c:v>
                </c:pt>
                <c:pt idx="2">
                  <c:v>1.7113771030782054E-2</c:v>
                </c:pt>
                <c:pt idx="3">
                  <c:v>0.88200256091524065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1F-4EF8-BB05-D4143621E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595959"/>
                </a:solidFill>
                <a:latin typeface="Calibri"/>
              </a:defRPr>
            </a:pPr>
            <a:r>
              <a:rPr sz="1400" b="0" i="0">
                <a:solidFill>
                  <a:srgbClr val="595959"/>
                </a:solidFill>
                <a:latin typeface="Calibri"/>
              </a:rPr>
              <a:t>Primer trimestre 2019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'1_TRIMESTRE_2019'!$D$6</c:f>
              <c:strCache>
                <c:ptCount val="1"/>
                <c:pt idx="0">
                  <c:v>Primer trimestre 2019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</c:spPr>
            <c:extLst>
              <c:ext xmlns:c16="http://schemas.microsoft.com/office/drawing/2014/chart" uri="{C3380CC4-5D6E-409C-BE32-E72D297353CC}">
                <c16:uniqueId val="{00000001-1AAE-4424-BBF0-F960B0C3BB45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3-1AAE-4424-BBF0-F960B0C3BB45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</c:spPr>
            <c:extLst>
              <c:ext xmlns:c16="http://schemas.microsoft.com/office/drawing/2014/chart" uri="{C3380CC4-5D6E-409C-BE32-E72D297353CC}">
                <c16:uniqueId val="{00000005-1AAE-4424-BBF0-F960B0C3BB45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1AAE-4424-BBF0-F960B0C3BB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'1_TRIMESTRE_2019'!$C$7:$C$10</c:f>
              <c:strCache>
                <c:ptCount val="4"/>
                <c:pt idx="0">
                  <c:v>Abierto</c:v>
                </c:pt>
                <c:pt idx="1">
                  <c:v>Negociado</c:v>
                </c:pt>
                <c:pt idx="2">
                  <c:v>Adherido Gobierno</c:v>
                </c:pt>
                <c:pt idx="3">
                  <c:v>Contratos menores</c:v>
                </c:pt>
              </c:strCache>
            </c:strRef>
          </c:cat>
          <c:val>
            <c:numRef>
              <c:f>'1_TRIMESTRE_2019'!$D$7:$D$10</c:f>
              <c:numCache>
                <c:formatCode>0.00%</c:formatCode>
                <c:ptCount val="4"/>
                <c:pt idx="0">
                  <c:v>5.2576859114681504E-2</c:v>
                </c:pt>
                <c:pt idx="1">
                  <c:v>4.8434617761547151E-2</c:v>
                </c:pt>
                <c:pt idx="2">
                  <c:v>1.6366381475925361E-2</c:v>
                </c:pt>
                <c:pt idx="3">
                  <c:v>0.88262214164784591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AE-4424-BBF0-F960B0C3B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428624</xdr:colOff>
      <xdr:row>4</xdr:row>
      <xdr:rowOff>42862</xdr:rowOff>
    </xdr:from>
    <xdr:to>
      <xdr:col>14</xdr:col>
      <xdr:colOff>47625</xdr:colOff>
      <xdr:row>16</xdr:row>
      <xdr:rowOff>133350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BB993A1-4DB6-D4F7-DA4A-BA24460E79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438150</xdr:colOff>
      <xdr:row>17</xdr:row>
      <xdr:rowOff>66675</xdr:rowOff>
    </xdr:from>
    <xdr:to>
      <xdr:col>14</xdr:col>
      <xdr:colOff>57151</xdr:colOff>
      <xdr:row>29</xdr:row>
      <xdr:rowOff>157163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8F5CFF8-0801-4532-99D8-267D751C4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447675</xdr:colOff>
      <xdr:row>30</xdr:row>
      <xdr:rowOff>66675</xdr:rowOff>
    </xdr:from>
    <xdr:to>
      <xdr:col>14</xdr:col>
      <xdr:colOff>66676</xdr:colOff>
      <xdr:row>42</xdr:row>
      <xdr:rowOff>157163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C51773F2-E644-48D5-A0EA-6F9CFBE9C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447675</xdr:colOff>
      <xdr:row>43</xdr:row>
      <xdr:rowOff>76200</xdr:rowOff>
    </xdr:from>
    <xdr:to>
      <xdr:col>14</xdr:col>
      <xdr:colOff>66676</xdr:colOff>
      <xdr:row>55</xdr:row>
      <xdr:rowOff>166688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1BFCD8E7-A52D-4089-AE63-93B119618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4257675" cy="2800350"/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3</xdr:row>
      <xdr:rowOff>495300</xdr:rowOff>
    </xdr:from>
    <xdr:ext cx="4257675" cy="2800350"/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628650</xdr:colOff>
      <xdr:row>4</xdr:row>
      <xdr:rowOff>0</xdr:rowOff>
    </xdr:from>
    <xdr:ext cx="3933825" cy="2619375"/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666750</xdr:colOff>
      <xdr:row>4</xdr:row>
      <xdr:rowOff>438150</xdr:rowOff>
    </xdr:from>
    <xdr:ext cx="4572000" cy="2981325"/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9"/>
  <sheetViews>
    <sheetView showGridLines="0" tabSelected="1" workbookViewId="0"/>
  </sheetViews>
  <sheetFormatPr baseColWidth="10" defaultColWidth="0" defaultRowHeight="15" customHeight="1"/>
  <cols>
    <col min="1" max="1" width="4.7109375" style="24" customWidth="1"/>
    <col min="2" max="2" width="6.5703125" style="24" customWidth="1"/>
    <col min="3" max="3" width="6" style="24" customWidth="1"/>
    <col min="4" max="4" width="32.85546875" style="82" customWidth="1"/>
    <col min="5" max="5" width="11.42578125" style="24" customWidth="1"/>
    <col min="6" max="6" width="11.7109375" style="24" customWidth="1"/>
    <col min="7" max="7" width="11.42578125" style="24" customWidth="1"/>
    <col min="8" max="8" width="13" style="24" bestFit="1" customWidth="1"/>
    <col min="9" max="16" width="10.7109375" style="24" customWidth="1"/>
    <col min="17" max="18" width="10.7109375" style="24" hidden="1" customWidth="1"/>
    <col min="19" max="26" width="10.7109375" style="24" hidden="1"/>
    <col min="27" max="27" width="14.42578125" style="24" hidden="1"/>
    <col min="28" max="16384" width="0" style="24" hidden="1"/>
  </cols>
  <sheetData>
    <row r="1" spans="2:14" ht="14.25" customHeight="1" thickBot="1">
      <c r="I1" s="25"/>
    </row>
    <row r="2" spans="2:14" ht="111" customHeight="1" thickTop="1" thickBot="1">
      <c r="D2" s="94" t="s">
        <v>29</v>
      </c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2:14" ht="18" customHeight="1" thickTop="1">
      <c r="D3" s="83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2:14" ht="14.25" customHeight="1"/>
    <row r="5" spans="2:14" ht="14.25" customHeight="1"/>
    <row r="6" spans="2:14" ht="14.25" customHeight="1"/>
    <row r="7" spans="2:14" ht="14.25" customHeight="1" thickBot="1"/>
    <row r="8" spans="2:14" ht="14.25" customHeight="1" thickBot="1">
      <c r="D8" s="84"/>
      <c r="E8" s="53" t="s">
        <v>24</v>
      </c>
      <c r="F8" s="54"/>
      <c r="G8" s="34" t="s">
        <v>20</v>
      </c>
      <c r="H8" s="35"/>
    </row>
    <row r="9" spans="2:14" ht="14.25" customHeight="1">
      <c r="B9" s="47" t="s">
        <v>25</v>
      </c>
      <c r="C9" s="48"/>
      <c r="D9" s="85" t="s">
        <v>0</v>
      </c>
      <c r="E9" s="60">
        <f>+F9/$F$15</f>
        <v>0.44189625343925193</v>
      </c>
      <c r="F9" s="61">
        <v>1382087.0600000003</v>
      </c>
      <c r="G9" s="60">
        <f>+H9/$H$15</f>
        <v>0.31028170868594018</v>
      </c>
      <c r="H9" s="61">
        <f>$F9+$H21</f>
        <v>1481559.6100000003</v>
      </c>
    </row>
    <row r="10" spans="2:14" ht="14.25" customHeight="1">
      <c r="B10" s="49"/>
      <c r="C10" s="50"/>
      <c r="D10" s="86" t="s">
        <v>1</v>
      </c>
      <c r="E10" s="62">
        <f>+F10/$F$15</f>
        <v>0.10443762121166894</v>
      </c>
      <c r="F10" s="63">
        <v>326642.02</v>
      </c>
      <c r="G10" s="62">
        <f>+H10/$H$15</f>
        <v>0.1138316087303481</v>
      </c>
      <c r="H10" s="63">
        <f t="shared" ref="H10:H14" si="0">$F10+$H22</f>
        <v>543532.89</v>
      </c>
    </row>
    <row r="11" spans="2:14" ht="14.25" customHeight="1">
      <c r="B11" s="49"/>
      <c r="C11" s="50"/>
      <c r="D11" s="86" t="s">
        <v>16</v>
      </c>
      <c r="E11" s="62">
        <f>+F11/$F$15</f>
        <v>2.4560018635464793E-3</v>
      </c>
      <c r="F11" s="63">
        <v>7681.4599999999991</v>
      </c>
      <c r="G11" s="62">
        <f>+H11/$H$15</f>
        <v>3.8841453416820514E-2</v>
      </c>
      <c r="H11" s="63">
        <f t="shared" si="0"/>
        <v>185463.49000000002</v>
      </c>
    </row>
    <row r="12" spans="2:14" ht="14.25" customHeight="1">
      <c r="B12" s="49"/>
      <c r="C12" s="50"/>
      <c r="D12" s="86" t="s">
        <v>17</v>
      </c>
      <c r="E12" s="62">
        <f>+F12/$F$15</f>
        <v>0.42163499422910894</v>
      </c>
      <c r="F12" s="63">
        <v>1318717.3799999999</v>
      </c>
      <c r="G12" s="62">
        <f>+H12/$H$15</f>
        <v>0.51004149224162632</v>
      </c>
      <c r="H12" s="63">
        <f t="shared" si="0"/>
        <v>2435389.69</v>
      </c>
    </row>
    <row r="13" spans="2:14" ht="14.25" customHeight="1">
      <c r="B13" s="49"/>
      <c r="C13" s="50"/>
      <c r="D13" s="87" t="s">
        <v>18</v>
      </c>
      <c r="E13" s="62">
        <f t="shared" ref="E13:E14" si="1">+F13/$F$15</f>
        <v>0</v>
      </c>
      <c r="F13" s="64">
        <v>0</v>
      </c>
      <c r="G13" s="62">
        <f t="shared" ref="G13:G14" si="2">+H13/$H$15</f>
        <v>2.9193894187320843E-3</v>
      </c>
      <c r="H13" s="63">
        <f t="shared" si="0"/>
        <v>13939.75</v>
      </c>
    </row>
    <row r="14" spans="2:14" ht="14.25" customHeight="1" thickBot="1">
      <c r="B14" s="51"/>
      <c r="C14" s="52"/>
      <c r="D14" s="88" t="s">
        <v>19</v>
      </c>
      <c r="E14" s="65">
        <f t="shared" si="1"/>
        <v>2.9575129256423829E-2</v>
      </c>
      <c r="F14" s="66">
        <v>92500</v>
      </c>
      <c r="G14" s="62">
        <f t="shared" si="2"/>
        <v>2.4084347506532735E-2</v>
      </c>
      <c r="H14" s="67">
        <f t="shared" si="0"/>
        <v>115000</v>
      </c>
    </row>
    <row r="15" spans="2:14" ht="14.25" customHeight="1" thickBot="1">
      <c r="D15" s="93" t="s">
        <v>2</v>
      </c>
      <c r="E15" s="31">
        <f>SUM(E9:E14)</f>
        <v>1.0000000000000002</v>
      </c>
      <c r="F15" s="55">
        <f>SUM($F$9:$F$14)</f>
        <v>3127627.92</v>
      </c>
      <c r="G15" s="33">
        <f>SUM($G$9:$G$14)</f>
        <v>0.99999999999999989</v>
      </c>
      <c r="H15" s="97">
        <f>SUM($H$9:$H$14)</f>
        <v>4774885.4300000006</v>
      </c>
    </row>
    <row r="16" spans="2:14" ht="14.25" customHeight="1">
      <c r="D16" s="89"/>
      <c r="E16" s="26"/>
      <c r="F16" s="27"/>
      <c r="G16" s="26"/>
      <c r="H16" s="27"/>
    </row>
    <row r="17" spans="2:8" ht="14.25" customHeight="1">
      <c r="D17" s="89"/>
      <c r="E17" s="26"/>
      <c r="F17" s="27"/>
      <c r="G17" s="26"/>
      <c r="H17" s="27"/>
    </row>
    <row r="18" spans="2:8" ht="14.25" customHeight="1">
      <c r="D18" s="89"/>
      <c r="E18" s="26"/>
      <c r="F18" s="27"/>
      <c r="G18" s="26"/>
      <c r="H18" s="27"/>
    </row>
    <row r="19" spans="2:8" ht="14.25" customHeight="1" thickBot="1"/>
    <row r="20" spans="2:8" ht="14.25" customHeight="1" thickBot="1">
      <c r="D20" s="84"/>
      <c r="E20" s="56" t="s">
        <v>23</v>
      </c>
      <c r="F20" s="57"/>
      <c r="G20" s="37" t="s">
        <v>20</v>
      </c>
      <c r="H20" s="36"/>
    </row>
    <row r="21" spans="2:8" ht="14.25" customHeight="1">
      <c r="B21" s="47" t="s">
        <v>26</v>
      </c>
      <c r="C21" s="48"/>
      <c r="D21" s="90" t="s">
        <v>0</v>
      </c>
      <c r="E21" s="60">
        <f>+F21/$F$27</f>
        <v>6.5400360920038939E-2</v>
      </c>
      <c r="F21" s="61">
        <v>37324.880000000005</v>
      </c>
      <c r="G21" s="68">
        <f>+H21/$H$27</f>
        <v>6.038676369428117E-2</v>
      </c>
      <c r="H21" s="61">
        <f>$F21+$H33</f>
        <v>99472.55</v>
      </c>
    </row>
    <row r="22" spans="2:8" ht="14.25" customHeight="1">
      <c r="B22" s="49"/>
      <c r="C22" s="50"/>
      <c r="D22" s="91" t="s">
        <v>1</v>
      </c>
      <c r="E22" s="62">
        <f>+F22/$F$27</f>
        <v>0.18644778562952588</v>
      </c>
      <c r="F22" s="63">
        <v>106408.29999999999</v>
      </c>
      <c r="G22" s="69">
        <f>+H22/$H$27</f>
        <v>0.13166785926506414</v>
      </c>
      <c r="H22" s="63">
        <f t="shared" ref="H22:H26" si="3">$F22+$H34</f>
        <v>216890.87</v>
      </c>
    </row>
    <row r="23" spans="2:8" ht="14.25" customHeight="1">
      <c r="B23" s="49"/>
      <c r="C23" s="50"/>
      <c r="D23" s="91" t="s">
        <v>16</v>
      </c>
      <c r="E23" s="62">
        <f>+F23/$F$27</f>
        <v>0.12703823968330741</v>
      </c>
      <c r="F23" s="63">
        <v>72502.460000000021</v>
      </c>
      <c r="G23" s="69">
        <f>+H23/$H$27</f>
        <v>0.10792607040534909</v>
      </c>
      <c r="H23" s="63">
        <f t="shared" si="3"/>
        <v>177782.03000000003</v>
      </c>
    </row>
    <row r="24" spans="2:8" ht="14.25" customHeight="1">
      <c r="B24" s="49"/>
      <c r="C24" s="50"/>
      <c r="D24" s="91" t="s">
        <v>17</v>
      </c>
      <c r="E24" s="62">
        <f>+F24/$F$27</f>
        <v>0.6211136137671277</v>
      </c>
      <c r="F24" s="63">
        <v>354478.03</v>
      </c>
      <c r="G24" s="69">
        <f>+H24/$H$27</f>
        <v>0.67789784124280605</v>
      </c>
      <c r="H24" s="63">
        <f t="shared" si="3"/>
        <v>1116672.31</v>
      </c>
    </row>
    <row r="25" spans="2:8" ht="14.25" customHeight="1">
      <c r="B25" s="49"/>
      <c r="C25" s="50"/>
      <c r="D25" s="87" t="s">
        <v>18</v>
      </c>
      <c r="E25" s="62">
        <f t="shared" ref="E25:E26" si="4">+F25/$F$27</f>
        <v>0</v>
      </c>
      <c r="F25" s="64">
        <v>0</v>
      </c>
      <c r="G25" s="69">
        <f t="shared" ref="G25:G26" si="5">+H25/$H$27</f>
        <v>8.4623988146212796E-3</v>
      </c>
      <c r="H25" s="63">
        <f t="shared" si="3"/>
        <v>13939.75</v>
      </c>
    </row>
    <row r="26" spans="2:8" ht="14.25" customHeight="1" thickBot="1">
      <c r="B26" s="51"/>
      <c r="C26" s="52"/>
      <c r="D26" s="92" t="s">
        <v>19</v>
      </c>
      <c r="E26" s="65">
        <f t="shared" si="4"/>
        <v>0</v>
      </c>
      <c r="F26" s="70">
        <v>0</v>
      </c>
      <c r="G26" s="71">
        <f t="shared" si="5"/>
        <v>1.3659066577878283E-2</v>
      </c>
      <c r="H26" s="66">
        <f t="shared" si="3"/>
        <v>22500</v>
      </c>
    </row>
    <row r="27" spans="2:8" ht="14.25" customHeight="1" thickBot="1">
      <c r="D27" s="93" t="s">
        <v>2</v>
      </c>
      <c r="E27" s="31">
        <f>SUM($E$21:$E$26)</f>
        <v>1</v>
      </c>
      <c r="F27" s="55">
        <f>SUM($F$21:$F$26)</f>
        <v>570713.67000000004</v>
      </c>
      <c r="G27" s="46">
        <f>SUM($G$21:$G$26)</f>
        <v>1</v>
      </c>
      <c r="H27" s="32">
        <f>SUM($H$21:$H$26)</f>
        <v>1647257.51</v>
      </c>
    </row>
    <row r="28" spans="2:8" ht="14.25" customHeight="1">
      <c r="D28" s="89"/>
      <c r="E28" s="26"/>
      <c r="F28" s="27"/>
      <c r="G28" s="26"/>
      <c r="H28" s="27"/>
    </row>
    <row r="29" spans="2:8" ht="14.25" customHeight="1">
      <c r="D29" s="89"/>
      <c r="E29" s="26"/>
      <c r="F29" s="27"/>
      <c r="G29" s="26"/>
      <c r="H29" s="27"/>
    </row>
    <row r="30" spans="2:8" ht="14.25" customHeight="1">
      <c r="D30" s="89"/>
      <c r="E30" s="26"/>
      <c r="F30" s="27"/>
      <c r="G30" s="26"/>
      <c r="H30" s="27"/>
    </row>
    <row r="31" spans="2:8" ht="14.25" customHeight="1" thickBot="1"/>
    <row r="32" spans="2:8" ht="14.25" customHeight="1" thickBot="1">
      <c r="D32" s="84"/>
      <c r="E32" s="56" t="s">
        <v>22</v>
      </c>
      <c r="F32" s="57"/>
      <c r="G32" s="37" t="s">
        <v>20</v>
      </c>
      <c r="H32" s="36"/>
    </row>
    <row r="33" spans="2:8" ht="14.25" customHeight="1">
      <c r="B33" s="47" t="s">
        <v>27</v>
      </c>
      <c r="C33" s="48"/>
      <c r="D33" s="90" t="s">
        <v>0</v>
      </c>
      <c r="E33" s="72">
        <f>+$F33/$F$39</f>
        <v>6.4870808488697793E-2</v>
      </c>
      <c r="F33" s="73">
        <v>36436.240000000005</v>
      </c>
      <c r="G33" s="74">
        <f>+$H33/$H$39</f>
        <v>5.7728879856857471E-2</v>
      </c>
      <c r="H33" s="73">
        <f>$F33+$F45</f>
        <v>62147.67</v>
      </c>
    </row>
    <row r="34" spans="2:8" ht="14.25" customHeight="1">
      <c r="B34" s="49"/>
      <c r="C34" s="50"/>
      <c r="D34" s="91" t="s">
        <v>1</v>
      </c>
      <c r="E34" s="62">
        <f t="shared" ref="E34:E38" si="6">+$F34/$F$39</f>
        <v>0.14988747029192562</v>
      </c>
      <c r="F34" s="63">
        <v>84187.880000000019</v>
      </c>
      <c r="G34" s="69">
        <f t="shared" ref="G34:G38" si="7">+$H34/$H$39</f>
        <v>0.10262709784303815</v>
      </c>
      <c r="H34" s="63">
        <f t="shared" ref="H34:H38" si="8">$F34+$F46</f>
        <v>110482.57000000002</v>
      </c>
    </row>
    <row r="35" spans="2:8" ht="14.25" customHeight="1">
      <c r="B35" s="49"/>
      <c r="C35" s="50"/>
      <c r="D35" s="91" t="s">
        <v>16</v>
      </c>
      <c r="E35" s="62">
        <f t="shared" si="6"/>
        <v>1.408641206223041E-2</v>
      </c>
      <c r="F35" s="63">
        <v>7911.9699999999984</v>
      </c>
      <c r="G35" s="69">
        <f t="shared" si="7"/>
        <v>9.7794038745324122E-2</v>
      </c>
      <c r="H35" s="63">
        <f t="shared" si="8"/>
        <v>105279.57000000002</v>
      </c>
    </row>
    <row r="36" spans="2:8" ht="14.25" customHeight="1">
      <c r="B36" s="49"/>
      <c r="C36" s="50"/>
      <c r="D36" s="91" t="s">
        <v>17</v>
      </c>
      <c r="E36" s="62">
        <f t="shared" si="6"/>
        <v>0.73109647786731757</v>
      </c>
      <c r="F36" s="63">
        <v>410637.81000000006</v>
      </c>
      <c r="G36" s="69">
        <f t="shared" si="7"/>
        <v>0.70800115302317834</v>
      </c>
      <c r="H36" s="63">
        <f t="shared" si="8"/>
        <v>762194.28</v>
      </c>
    </row>
    <row r="37" spans="2:8" ht="14.25" customHeight="1">
      <c r="B37" s="49"/>
      <c r="C37" s="50"/>
      <c r="D37" s="87" t="s">
        <v>18</v>
      </c>
      <c r="E37" s="62">
        <f t="shared" si="6"/>
        <v>0</v>
      </c>
      <c r="F37" s="75">
        <v>0</v>
      </c>
      <c r="G37" s="69">
        <f t="shared" si="7"/>
        <v>1.2948613407141877E-2</v>
      </c>
      <c r="H37" s="63">
        <f t="shared" si="8"/>
        <v>13939.75</v>
      </c>
    </row>
    <row r="38" spans="2:8" ht="14.25" customHeight="1" thickBot="1">
      <c r="B38" s="51"/>
      <c r="C38" s="52"/>
      <c r="D38" s="92" t="s">
        <v>19</v>
      </c>
      <c r="E38" s="65">
        <f t="shared" si="6"/>
        <v>4.0058831289828484E-2</v>
      </c>
      <c r="F38" s="66">
        <v>22500</v>
      </c>
      <c r="G38" s="69">
        <f t="shared" si="7"/>
        <v>2.0900217124460066E-2</v>
      </c>
      <c r="H38" s="66">
        <f t="shared" si="8"/>
        <v>22500</v>
      </c>
    </row>
    <row r="39" spans="2:8" ht="14.25" customHeight="1" thickBot="1">
      <c r="D39" s="93" t="s">
        <v>2</v>
      </c>
      <c r="E39" s="31">
        <f>SUM($E$33:$E$38)</f>
        <v>0.99999999999999989</v>
      </c>
      <c r="F39" s="55">
        <f>SUM($F$33:$F$38)</f>
        <v>561673.90000000014</v>
      </c>
      <c r="G39" s="46">
        <f>SUM($G$33:$G$38)</f>
        <v>1</v>
      </c>
      <c r="H39" s="32">
        <f>SUM($H$33:$H$38)</f>
        <v>1076543.8400000001</v>
      </c>
    </row>
    <row r="40" spans="2:8" ht="14.25" customHeight="1"/>
    <row r="41" spans="2:8" ht="14.25" customHeight="1">
      <c r="F41" s="28"/>
    </row>
    <row r="42" spans="2:8" ht="14.25" customHeight="1"/>
    <row r="43" spans="2:8" ht="14.25" customHeight="1" thickBot="1"/>
    <row r="44" spans="2:8" ht="14.25" customHeight="1" thickBot="1">
      <c r="D44" s="84"/>
      <c r="E44" s="58" t="s">
        <v>21</v>
      </c>
      <c r="F44" s="59"/>
    </row>
    <row r="45" spans="2:8" ht="14.25" customHeight="1">
      <c r="B45" s="47" t="s">
        <v>28</v>
      </c>
      <c r="C45" s="48"/>
      <c r="D45" s="90" t="s">
        <v>0</v>
      </c>
      <c r="E45" s="76">
        <f>+$F45/$F$51</f>
        <v>4.9937718251720026E-2</v>
      </c>
      <c r="F45" s="77">
        <v>25711.429999999997</v>
      </c>
    </row>
    <row r="46" spans="2:8" ht="14.25" customHeight="1">
      <c r="B46" s="49"/>
      <c r="C46" s="50"/>
      <c r="D46" s="91" t="s">
        <v>1</v>
      </c>
      <c r="E46" s="78">
        <f t="shared" ref="E46:E50" si="9">+$F46/$F$51</f>
        <v>5.1070548030052017E-2</v>
      </c>
      <c r="F46" s="79">
        <v>26294.690000000002</v>
      </c>
    </row>
    <row r="47" spans="2:8" ht="14.25" customHeight="1">
      <c r="B47" s="49"/>
      <c r="C47" s="50"/>
      <c r="D47" s="91" t="s">
        <v>16</v>
      </c>
      <c r="E47" s="78">
        <f t="shared" si="9"/>
        <v>0.18911105977560083</v>
      </c>
      <c r="F47" s="79">
        <v>97367.60000000002</v>
      </c>
    </row>
    <row r="48" spans="2:8" ht="14.25" customHeight="1">
      <c r="B48" s="49"/>
      <c r="C48" s="50"/>
      <c r="D48" s="91" t="s">
        <v>17</v>
      </c>
      <c r="E48" s="78">
        <f t="shared" si="9"/>
        <v>0.68280636076753676</v>
      </c>
      <c r="F48" s="79">
        <v>351556.47000000003</v>
      </c>
    </row>
    <row r="49" spans="2:6" ht="14.25" customHeight="1">
      <c r="B49" s="49"/>
      <c r="C49" s="50"/>
      <c r="D49" s="87" t="s">
        <v>18</v>
      </c>
      <c r="E49" s="78">
        <f t="shared" si="9"/>
        <v>2.7074313175090389E-2</v>
      </c>
      <c r="F49" s="80">
        <v>13939.75</v>
      </c>
    </row>
    <row r="50" spans="2:6" ht="14.25" customHeight="1" thickBot="1">
      <c r="B50" s="51"/>
      <c r="C50" s="52"/>
      <c r="D50" s="92" t="s">
        <v>19</v>
      </c>
      <c r="E50" s="81">
        <f t="shared" si="9"/>
        <v>0</v>
      </c>
      <c r="F50" s="80">
        <v>0</v>
      </c>
    </row>
    <row r="51" spans="2:6" ht="14.25" customHeight="1" thickBot="1">
      <c r="D51" s="93" t="s">
        <v>2</v>
      </c>
      <c r="E51" s="45">
        <f>SUM($E$45:$E$50)</f>
        <v>1</v>
      </c>
      <c r="F51" s="55">
        <f>SUM($F$45:$F$50)</f>
        <v>514869.94000000006</v>
      </c>
    </row>
    <row r="52" spans="2:6" ht="14.25" customHeight="1"/>
    <row r="53" spans="2:6" ht="14.25" customHeight="1">
      <c r="F53" s="28"/>
    </row>
    <row r="54" spans="2:6" ht="14.25" customHeight="1"/>
    <row r="55" spans="2:6" ht="14.25" customHeight="1"/>
    <row r="56" spans="2:6" ht="14.25" customHeight="1">
      <c r="F56" s="29" t="s">
        <v>3</v>
      </c>
    </row>
    <row r="57" spans="2:6" ht="14.25" customHeight="1">
      <c r="F57" s="28" t="s">
        <v>3</v>
      </c>
    </row>
    <row r="58" spans="2:6" ht="14.25" customHeight="1"/>
    <row r="59" spans="2:6" ht="14.25" customHeight="1"/>
    <row r="60" spans="2:6" ht="14.25" customHeight="1"/>
    <row r="61" spans="2:6" ht="14.25" customHeight="1"/>
    <row r="62" spans="2:6" ht="14.25" customHeight="1"/>
    <row r="63" spans="2:6" ht="14.25" customHeight="1"/>
    <row r="64" spans="2: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</sheetData>
  <mergeCells count="8">
    <mergeCell ref="B9:C14"/>
    <mergeCell ref="B21:C26"/>
    <mergeCell ref="B33:C38"/>
    <mergeCell ref="B45:C50"/>
    <mergeCell ref="G32:H32"/>
    <mergeCell ref="D2:N2"/>
    <mergeCell ref="G8:H8"/>
    <mergeCell ref="G20:H20"/>
  </mergeCells>
  <pageMargins left="0.70866141732283472" right="0.70866141732283472" top="0.74803149606299213" bottom="0.74803149606299213" header="0" footer="0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P1000"/>
  <sheetViews>
    <sheetView workbookViewId="0"/>
  </sheetViews>
  <sheetFormatPr baseColWidth="10" defaultColWidth="14.42578125" defaultRowHeight="15" customHeight="1"/>
  <cols>
    <col min="1" max="2" width="11.42578125" customWidth="1"/>
    <col min="3" max="3" width="23.28515625" customWidth="1"/>
    <col min="4" max="6" width="11.42578125" customWidth="1"/>
    <col min="7" max="7" width="11.7109375" customWidth="1"/>
    <col min="8" max="8" width="11.42578125" customWidth="1"/>
    <col min="9" max="9" width="11.7109375" customWidth="1"/>
    <col min="10" max="10" width="11.42578125" customWidth="1"/>
    <col min="11" max="26" width="10.7109375" customWidth="1"/>
  </cols>
  <sheetData>
    <row r="1" spans="3:16" ht="14.25" customHeight="1"/>
    <row r="2" spans="3:16" ht="134.25" customHeight="1">
      <c r="C2" s="38" t="s">
        <v>4</v>
      </c>
      <c r="D2" s="39"/>
      <c r="E2" s="39"/>
      <c r="F2" s="39"/>
      <c r="G2" s="39"/>
      <c r="H2" s="39"/>
      <c r="I2" s="39"/>
      <c r="J2" s="39"/>
      <c r="K2" s="39"/>
      <c r="L2" s="39"/>
      <c r="M2" s="40"/>
      <c r="N2" s="13"/>
      <c r="O2" s="13"/>
      <c r="P2" s="13"/>
    </row>
    <row r="3" spans="3:16" ht="14.25" customHeight="1">
      <c r="H3" s="1"/>
    </row>
    <row r="4" spans="3:16" ht="39.75" customHeight="1">
      <c r="C4" s="14"/>
      <c r="D4" s="14"/>
      <c r="E4" s="14"/>
      <c r="F4" s="14"/>
      <c r="G4" s="14"/>
      <c r="H4" s="14"/>
      <c r="I4" s="14"/>
      <c r="J4" s="14"/>
      <c r="K4" s="15"/>
      <c r="L4" s="15"/>
      <c r="M4" s="15"/>
    </row>
    <row r="5" spans="3:16" ht="14.25" customHeight="1">
      <c r="C5" s="16"/>
      <c r="D5" s="41" t="s">
        <v>5</v>
      </c>
      <c r="E5" s="42"/>
      <c r="F5" s="41" t="s">
        <v>6</v>
      </c>
      <c r="G5" s="42"/>
    </row>
    <row r="6" spans="3:16" ht="14.25" customHeight="1">
      <c r="C6" s="17" t="s">
        <v>0</v>
      </c>
      <c r="D6" s="18">
        <f>+E6/E10</f>
        <v>6.9845751655191399E-2</v>
      </c>
      <c r="E6" s="5">
        <v>62003.09</v>
      </c>
      <c r="F6" s="19">
        <f>+G6/G10</f>
        <v>4.8024865316750182E-2</v>
      </c>
      <c r="G6" s="5">
        <v>102253.09</v>
      </c>
    </row>
    <row r="7" spans="3:16" ht="14.25" customHeight="1">
      <c r="C7" s="17" t="s">
        <v>7</v>
      </c>
      <c r="D7" s="18">
        <f>+E7/E10</f>
        <v>1.6999439741074426E-2</v>
      </c>
      <c r="E7" s="5">
        <v>15090.65</v>
      </c>
      <c r="F7" s="19">
        <f>+G7/G10</f>
        <v>3.6426081276169184E-2</v>
      </c>
      <c r="G7" s="5">
        <v>77557.31</v>
      </c>
    </row>
    <row r="8" spans="3:16" ht="14.25" customHeight="1">
      <c r="C8" s="17" t="s">
        <v>8</v>
      </c>
      <c r="D8" s="18">
        <f>+E8/E10</f>
        <v>8.7965100943766215E-3</v>
      </c>
      <c r="E8" s="5">
        <f>7862.01-53.22</f>
        <v>7808.79</v>
      </c>
      <c r="F8" s="19">
        <f>+G8/G10</f>
        <v>1.5147045063678205E-2</v>
      </c>
      <c r="G8" s="5">
        <v>32250.63</v>
      </c>
    </row>
    <row r="9" spans="3:16" ht="14.25" customHeight="1">
      <c r="C9" s="17" t="s">
        <v>9</v>
      </c>
      <c r="D9" s="18">
        <f>+E9/E10</f>
        <v>0.90435829850935756</v>
      </c>
      <c r="E9" s="5">
        <f>53.22+802758.8</f>
        <v>802812.02</v>
      </c>
      <c r="F9" s="19">
        <f>+G9/G10</f>
        <v>0.90040200834340256</v>
      </c>
      <c r="G9" s="5">
        <v>1917108.71</v>
      </c>
    </row>
    <row r="10" spans="3:16" ht="14.25" customHeight="1">
      <c r="C10" s="20" t="s">
        <v>2</v>
      </c>
      <c r="D10" s="21">
        <f t="shared" ref="D10:G10" si="0">SUM(D6:D9)</f>
        <v>1</v>
      </c>
      <c r="E10" s="8">
        <f t="shared" si="0"/>
        <v>887714.55</v>
      </c>
      <c r="F10" s="22">
        <f t="shared" si="0"/>
        <v>1.0000000000000002</v>
      </c>
      <c r="G10" s="8">
        <f t="shared" si="0"/>
        <v>2129169.7399999998</v>
      </c>
    </row>
    <row r="11" spans="3:16" ht="14.25" customHeight="1"/>
    <row r="12" spans="3:16" ht="14.25" customHeight="1"/>
    <row r="13" spans="3:16" ht="14.25" customHeight="1"/>
    <row r="14" spans="3:16" ht="14.25" customHeight="1"/>
    <row r="15" spans="3:16" ht="14.25" customHeight="1"/>
    <row r="16" spans="3:16" ht="14.25" customHeight="1">
      <c r="C16" s="14"/>
      <c r="D16" s="14"/>
      <c r="E16" s="14"/>
      <c r="F16" s="14"/>
      <c r="G16" s="14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2:M2"/>
    <mergeCell ref="D5:E5"/>
    <mergeCell ref="F5:G5"/>
  </mergeCells>
  <pageMargins left="0.70000000000000007" right="0.7000000000000000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P1000"/>
  <sheetViews>
    <sheetView workbookViewId="0"/>
  </sheetViews>
  <sheetFormatPr baseColWidth="10" defaultColWidth="14.42578125" defaultRowHeight="15" customHeight="1"/>
  <cols>
    <col min="1" max="2" width="11.42578125" customWidth="1"/>
    <col min="3" max="3" width="23.28515625" customWidth="1"/>
    <col min="4" max="6" width="11.42578125" customWidth="1"/>
    <col min="7" max="7" width="11.7109375" customWidth="1"/>
    <col min="8" max="9" width="11.42578125" customWidth="1"/>
    <col min="10" max="10" width="13.140625" customWidth="1"/>
    <col min="11" max="11" width="11.7109375" customWidth="1"/>
    <col min="12" max="12" width="11.42578125" customWidth="1"/>
    <col min="13" max="26" width="10.7109375" customWidth="1"/>
  </cols>
  <sheetData>
    <row r="1" spans="3:16" ht="14.25" customHeight="1"/>
    <row r="2" spans="3:16" ht="14.25" customHeight="1">
      <c r="H2" s="1"/>
    </row>
    <row r="3" spans="3:16" ht="134.25" customHeight="1">
      <c r="C3" s="38" t="s">
        <v>10</v>
      </c>
      <c r="D3" s="39"/>
      <c r="E3" s="39"/>
      <c r="F3" s="39"/>
      <c r="G3" s="39"/>
      <c r="H3" s="39"/>
      <c r="I3" s="39"/>
      <c r="J3" s="39"/>
      <c r="K3" s="39"/>
      <c r="L3" s="39"/>
      <c r="M3" s="40"/>
      <c r="N3" s="13"/>
      <c r="O3" s="13"/>
      <c r="P3" s="13"/>
    </row>
    <row r="4" spans="3:16" ht="39.75" customHeight="1">
      <c r="C4" s="14"/>
      <c r="D4" s="14"/>
      <c r="E4" s="14"/>
      <c r="F4" s="14"/>
      <c r="G4" s="14"/>
      <c r="H4" s="14"/>
      <c r="I4" s="14"/>
      <c r="J4" s="14"/>
      <c r="K4" s="15"/>
      <c r="L4" s="15"/>
      <c r="M4" s="15"/>
    </row>
    <row r="5" spans="3:16" ht="14.25" customHeight="1">
      <c r="C5" s="2"/>
      <c r="D5" s="43" t="s">
        <v>11</v>
      </c>
      <c r="E5" s="44"/>
      <c r="F5" s="43" t="s">
        <v>6</v>
      </c>
      <c r="G5" s="42"/>
    </row>
    <row r="6" spans="3:16" ht="14.25" customHeight="1">
      <c r="C6" s="3" t="s">
        <v>0</v>
      </c>
      <c r="D6" s="10">
        <f>+E6/E10</f>
        <v>0</v>
      </c>
      <c r="E6" s="5">
        <v>0</v>
      </c>
      <c r="F6" s="10">
        <f>+G6/G10</f>
        <v>3.2424325229854029E-2</v>
      </c>
      <c r="G6" s="5">
        <v>40250</v>
      </c>
    </row>
    <row r="7" spans="3:16" ht="14.25" customHeight="1">
      <c r="C7" s="3" t="s">
        <v>7</v>
      </c>
      <c r="D7" s="10">
        <f>+E7/E10</f>
        <v>2.2946441217021041E-2</v>
      </c>
      <c r="E7" s="5">
        <v>6647.52</v>
      </c>
      <c r="F7" s="10">
        <f>+G7/G10</f>
        <v>5.032147328851462E-2</v>
      </c>
      <c r="G7" s="5">
        <v>62466.66</v>
      </c>
    </row>
    <row r="8" spans="3:16" ht="14.25" customHeight="1">
      <c r="C8" s="3" t="s">
        <v>8</v>
      </c>
      <c r="D8" s="10">
        <f>+E8/E10</f>
        <v>2.9061204973289182E-2</v>
      </c>
      <c r="E8" s="5">
        <v>8418.9500000000007</v>
      </c>
      <c r="F8" s="10">
        <f>+G8/G10</f>
        <v>1.9606542373312542E-2</v>
      </c>
      <c r="G8" s="5">
        <v>24338.62</v>
      </c>
    </row>
    <row r="9" spans="3:16" ht="14.25" customHeight="1">
      <c r="C9" s="3" t="s">
        <v>9</v>
      </c>
      <c r="D9" s="10">
        <f>+E9/E10</f>
        <v>0.94799228477208997</v>
      </c>
      <c r="E9" s="5">
        <v>274630.71999999997</v>
      </c>
      <c r="F9" s="10">
        <f>+G9/G10</f>
        <v>0.89764765910831879</v>
      </c>
      <c r="G9" s="5">
        <v>1114296.69</v>
      </c>
    </row>
    <row r="10" spans="3:16" ht="14.25" customHeight="1">
      <c r="C10" s="6" t="s">
        <v>2</v>
      </c>
      <c r="D10" s="11">
        <f>SUM(D6:D9)</f>
        <v>0.99999993096240014</v>
      </c>
      <c r="E10" s="23">
        <v>289697.21000000002</v>
      </c>
      <c r="F10" s="11">
        <f t="shared" ref="F10:G10" si="0">SUM(F6:F9)</f>
        <v>1</v>
      </c>
      <c r="G10" s="8">
        <f t="shared" si="0"/>
        <v>1241351.97</v>
      </c>
    </row>
    <row r="11" spans="3:16" ht="14.25" customHeight="1">
      <c r="E11" s="12" t="s">
        <v>3</v>
      </c>
    </row>
    <row r="12" spans="3:16" ht="14.25" customHeight="1">
      <c r="E12" s="9" t="s">
        <v>3</v>
      </c>
    </row>
    <row r="13" spans="3:16" ht="14.25" customHeight="1"/>
    <row r="14" spans="3:16" ht="14.25" customHeight="1"/>
    <row r="15" spans="3:16" ht="14.25" customHeight="1"/>
    <row r="16" spans="3: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3:M3"/>
    <mergeCell ref="D5:E5"/>
    <mergeCell ref="F5:G5"/>
  </mergeCells>
  <pageMargins left="0.70000000000000007" right="0.7000000000000000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M1000"/>
  <sheetViews>
    <sheetView workbookViewId="0"/>
  </sheetViews>
  <sheetFormatPr baseColWidth="10" defaultColWidth="14.42578125" defaultRowHeight="15" customHeight="1"/>
  <cols>
    <col min="1" max="2" width="11.42578125" customWidth="1"/>
    <col min="3" max="3" width="23.28515625" customWidth="1"/>
    <col min="4" max="4" width="11.85546875" customWidth="1"/>
    <col min="5" max="5" width="11.42578125" customWidth="1"/>
    <col min="6" max="26" width="10.7109375" customWidth="1"/>
  </cols>
  <sheetData>
    <row r="1" spans="3:13" ht="14.25" customHeight="1"/>
    <row r="2" spans="3:13" ht="14.25" customHeight="1">
      <c r="H2" s="1"/>
    </row>
    <row r="3" spans="3:13" ht="111" customHeight="1">
      <c r="C3" s="38" t="s">
        <v>12</v>
      </c>
      <c r="D3" s="39"/>
      <c r="E3" s="39"/>
      <c r="F3" s="39"/>
      <c r="G3" s="39"/>
      <c r="H3" s="39"/>
      <c r="I3" s="39"/>
      <c r="J3" s="39"/>
      <c r="K3" s="39"/>
      <c r="L3" s="39"/>
      <c r="M3" s="40"/>
    </row>
    <row r="4" spans="3:13" ht="39.75" customHeight="1">
      <c r="C4" s="14"/>
      <c r="D4" s="14"/>
      <c r="E4" s="14"/>
      <c r="F4" s="14"/>
      <c r="G4" s="14"/>
      <c r="H4" s="14"/>
      <c r="I4" s="14"/>
      <c r="J4" s="14"/>
      <c r="K4" s="15"/>
      <c r="L4" s="15"/>
      <c r="M4" s="15"/>
    </row>
    <row r="5" spans="3:13" ht="14.25" customHeight="1">
      <c r="C5" s="2"/>
      <c r="D5" s="43" t="s">
        <v>13</v>
      </c>
      <c r="E5" s="44"/>
      <c r="F5" s="43" t="s">
        <v>6</v>
      </c>
      <c r="G5" s="42"/>
    </row>
    <row r="6" spans="3:13" ht="14.25" customHeight="1">
      <c r="C6" s="3" t="s">
        <v>0</v>
      </c>
      <c r="D6" s="4">
        <f>+E6/E10</f>
        <v>3.1348671026785915E-2</v>
      </c>
      <c r="E6" s="5">
        <v>14450</v>
      </c>
      <c r="F6" s="4">
        <f>+G6/G10</f>
        <v>4.2294737831627918E-2</v>
      </c>
      <c r="G6" s="5">
        <v>40250</v>
      </c>
    </row>
    <row r="7" spans="3:13" ht="14.25" customHeight="1">
      <c r="C7" s="3" t="s">
        <v>7</v>
      </c>
      <c r="D7" s="4">
        <f>+E7/E10</f>
        <v>6.9534997027191431E-2</v>
      </c>
      <c r="E7" s="5">
        <v>32051.78</v>
      </c>
      <c r="F7" s="4">
        <f>+G7/G10</f>
        <v>5.8655088493568937E-2</v>
      </c>
      <c r="G7" s="5">
        <v>55819.41</v>
      </c>
    </row>
    <row r="8" spans="3:13" ht="14.25" customHeight="1">
      <c r="C8" s="3" t="s">
        <v>8</v>
      </c>
      <c r="D8" s="4">
        <f>+E8/E10</f>
        <v>1.7113771030782054E-2</v>
      </c>
      <c r="E8" s="5">
        <v>7888.5</v>
      </c>
      <c r="F8" s="4">
        <f>+G8/G10</f>
        <v>1.6728383183137276E-2</v>
      </c>
      <c r="G8" s="5">
        <v>15919.65</v>
      </c>
    </row>
    <row r="9" spans="3:13" ht="14.25" customHeight="1">
      <c r="C9" s="3" t="s">
        <v>9</v>
      </c>
      <c r="D9" s="4">
        <f>+E9/E10</f>
        <v>0.88200256091524065</v>
      </c>
      <c r="E9" s="5">
        <v>406554.3</v>
      </c>
      <c r="F9" s="4">
        <f>+G9/G10</f>
        <v>0.88232179049166581</v>
      </c>
      <c r="G9" s="5">
        <v>839665.97</v>
      </c>
    </row>
    <row r="10" spans="3:13" ht="14.25" customHeight="1">
      <c r="C10" s="6" t="s">
        <v>2</v>
      </c>
      <c r="D10" s="7">
        <f t="shared" ref="D10:G10" si="0">SUM(D6:D9)</f>
        <v>1</v>
      </c>
      <c r="E10" s="8">
        <f t="shared" si="0"/>
        <v>460944.57999999996</v>
      </c>
      <c r="F10" s="7">
        <f t="shared" si="0"/>
        <v>1</v>
      </c>
      <c r="G10" s="8">
        <f t="shared" si="0"/>
        <v>951655.03</v>
      </c>
    </row>
    <row r="11" spans="3:13" ht="14.25" customHeight="1"/>
    <row r="12" spans="3:13" ht="14.25" customHeight="1"/>
    <row r="13" spans="3:13" ht="14.25" customHeight="1"/>
    <row r="14" spans="3:13" ht="14.25" customHeight="1"/>
    <row r="15" spans="3:13" ht="14.25" customHeight="1">
      <c r="E15" s="12" t="s">
        <v>3</v>
      </c>
    </row>
    <row r="16" spans="3:13" ht="14.25" customHeight="1">
      <c r="E16" s="9" t="s">
        <v>3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3:M3"/>
    <mergeCell ref="D5:E5"/>
    <mergeCell ref="F5:G5"/>
  </mergeCells>
  <pageMargins left="0.70000000000000007" right="0.7000000000000000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P1000"/>
  <sheetViews>
    <sheetView workbookViewId="0"/>
  </sheetViews>
  <sheetFormatPr baseColWidth="10" defaultColWidth="14.42578125" defaultRowHeight="15" customHeight="1"/>
  <cols>
    <col min="1" max="2" width="11.42578125" customWidth="1"/>
    <col min="3" max="3" width="23.28515625" customWidth="1"/>
    <col min="4" max="4" width="11.42578125" customWidth="1"/>
    <col min="5" max="26" width="10.7109375" customWidth="1"/>
  </cols>
  <sheetData>
    <row r="1" spans="3:16" ht="14.25" customHeight="1"/>
    <row r="2" spans="3:16" ht="134.25" customHeight="1">
      <c r="C2" s="38" t="s">
        <v>14</v>
      </c>
      <c r="D2" s="39"/>
      <c r="E2" s="39"/>
      <c r="F2" s="39"/>
      <c r="G2" s="39"/>
      <c r="H2" s="39"/>
      <c r="I2" s="39"/>
      <c r="J2" s="39"/>
      <c r="K2" s="39"/>
      <c r="L2" s="39"/>
      <c r="M2" s="40"/>
      <c r="N2" s="13"/>
      <c r="O2" s="13"/>
      <c r="P2" s="13"/>
    </row>
    <row r="3" spans="3:16" ht="14.25" customHeight="1"/>
    <row r="4" spans="3:16" ht="14.25" customHeight="1">
      <c r="H4" s="1"/>
    </row>
    <row r="5" spans="3:16" ht="39.75" customHeight="1">
      <c r="C5" s="14"/>
      <c r="D5" s="14"/>
      <c r="E5" s="14"/>
      <c r="F5" s="14"/>
      <c r="G5" s="14"/>
      <c r="H5" s="14"/>
      <c r="I5" s="14"/>
      <c r="J5" s="14"/>
      <c r="K5" s="15"/>
      <c r="L5" s="15"/>
      <c r="M5" s="15"/>
    </row>
    <row r="6" spans="3:16" ht="14.25" customHeight="1">
      <c r="C6" s="2"/>
      <c r="D6" s="43" t="s">
        <v>15</v>
      </c>
      <c r="E6" s="42"/>
    </row>
    <row r="7" spans="3:16" ht="14.25" customHeight="1">
      <c r="C7" s="3" t="s">
        <v>0</v>
      </c>
      <c r="D7" s="10">
        <f>+E7/E11</f>
        <v>5.2576859114681504E-2</v>
      </c>
      <c r="E7" s="5">
        <v>25800</v>
      </c>
    </row>
    <row r="8" spans="3:16" ht="14.25" customHeight="1">
      <c r="C8" s="3" t="s">
        <v>7</v>
      </c>
      <c r="D8" s="10">
        <f>+E8/E11</f>
        <v>4.8434617761547151E-2</v>
      </c>
      <c r="E8" s="5">
        <v>23767.360000000001</v>
      </c>
    </row>
    <row r="9" spans="3:16" ht="14.25" customHeight="1">
      <c r="C9" s="3" t="s">
        <v>8</v>
      </c>
      <c r="D9" s="10">
        <f>+E9/E11</f>
        <v>1.6366381475925361E-2</v>
      </c>
      <c r="E9" s="5">
        <v>8031.15</v>
      </c>
    </row>
    <row r="10" spans="3:16" ht="14.25" customHeight="1">
      <c r="C10" s="3" t="s">
        <v>9</v>
      </c>
      <c r="D10" s="10">
        <f>+E10/E11</f>
        <v>0.88262214164784591</v>
      </c>
      <c r="E10" s="5">
        <v>433111.67</v>
      </c>
    </row>
    <row r="11" spans="3:16" ht="14.25" customHeight="1">
      <c r="C11" s="6" t="s">
        <v>2</v>
      </c>
      <c r="D11" s="11">
        <f t="shared" ref="D11:E11" si="0">SUM(D7:D10)</f>
        <v>1</v>
      </c>
      <c r="E11" s="8">
        <f t="shared" si="0"/>
        <v>490710.18</v>
      </c>
    </row>
    <row r="12" spans="3:16" ht="14.25" customHeight="1"/>
    <row r="13" spans="3:16" ht="14.25" customHeight="1"/>
    <row r="14" spans="3:16" ht="14.25" customHeight="1"/>
    <row r="15" spans="3:16" ht="14.25" customHeight="1"/>
    <row r="16" spans="3:16" ht="14.25" customHeight="1">
      <c r="E16" s="12" t="s">
        <v>3</v>
      </c>
    </row>
    <row r="17" spans="5:5" ht="14.25" customHeight="1">
      <c r="E17" s="9" t="s">
        <v>3</v>
      </c>
    </row>
    <row r="18" spans="5:5" ht="14.25" customHeight="1"/>
    <row r="19" spans="5:5" ht="14.25" customHeight="1"/>
    <row r="20" spans="5:5" ht="14.25" customHeight="1"/>
    <row r="21" spans="5:5" ht="14.25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C2:M2"/>
    <mergeCell ref="D6:E6"/>
  </mergeCells>
  <pageMargins left="0.70000000000000007" right="0.7000000000000000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2025</vt:lpstr>
      <vt:lpstr>4_TRIMESTRE_2019_</vt:lpstr>
      <vt:lpstr>3_TRIMESTRE_2019_</vt:lpstr>
      <vt:lpstr>2_TRIMESTRES_2019</vt:lpstr>
      <vt:lpstr>1_TRIMESTRE_2019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DEBORA MARTIN ALVAREZ</cp:lastModifiedBy>
  <cp:lastPrinted>2025-04-11T08:53:54Z</cp:lastPrinted>
  <dcterms:created xsi:type="dcterms:W3CDTF">2026-04-20T09:39:42Z</dcterms:created>
  <dcterms:modified xsi:type="dcterms:W3CDTF">2026-04-20T11:20:27Z</dcterms:modified>
</cp:coreProperties>
</file>