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gregorio.rodriguez\Downloads\"/>
    </mc:Choice>
  </mc:AlternateContent>
  <xr:revisionPtr revIDLastSave="0" documentId="13_ncr:1_{AABC2097-FE55-4606-B526-8B66BF3F67E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2023" sheetId="1" r:id="rId1"/>
    <sheet name="4_TRIMESTRE_2019_" sheetId="2" state="hidden" r:id="rId2"/>
    <sheet name="3_TRIMESTRE_2019_" sheetId="3" state="hidden" r:id="rId3"/>
    <sheet name="2_TRIMESTRES_2019" sheetId="4" state="hidden" r:id="rId4"/>
    <sheet name="1_TRIMESTRE_2019" sheetId="5" state="hidden" r:id="rId5"/>
  </sheets>
  <definedNames>
    <definedName name="_xlnm.Print_Area" localSheetId="0">'2023'!$C:$M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5" l="1"/>
  <c r="D10" i="5" s="1"/>
  <c r="D9" i="5"/>
  <c r="D8" i="5"/>
  <c r="D7" i="5"/>
  <c r="D11" i="5" s="1"/>
  <c r="G10" i="4"/>
  <c r="F9" i="4" s="1"/>
  <c r="E10" i="4"/>
  <c r="D9" i="4"/>
  <c r="D8" i="4"/>
  <c r="D7" i="4"/>
  <c r="F6" i="4"/>
  <c r="D6" i="4"/>
  <c r="D10" i="4" s="1"/>
  <c r="G10" i="3"/>
  <c r="F7" i="3" s="1"/>
  <c r="F9" i="3"/>
  <c r="D9" i="3"/>
  <c r="D10" i="3" s="1"/>
  <c r="D8" i="3"/>
  <c r="D7" i="3"/>
  <c r="D6" i="3"/>
  <c r="G10" i="2"/>
  <c r="F9" i="2" s="1"/>
  <c r="E10" i="2"/>
  <c r="D7" i="2" s="1"/>
  <c r="E9" i="2"/>
  <c r="D9" i="2" s="1"/>
  <c r="E8" i="2"/>
  <c r="F7" i="2"/>
  <c r="E48" i="1"/>
  <c r="D44" i="1" s="1"/>
  <c r="D47" i="1"/>
  <c r="D46" i="1"/>
  <c r="E36" i="1"/>
  <c r="D30" i="1" s="1"/>
  <c r="G35" i="1"/>
  <c r="G24" i="1" s="1"/>
  <c r="G34" i="1"/>
  <c r="G23" i="1" s="1"/>
  <c r="G33" i="1"/>
  <c r="G22" i="1" s="1"/>
  <c r="D33" i="1"/>
  <c r="G32" i="1"/>
  <c r="G21" i="1" s="1"/>
  <c r="D32" i="1"/>
  <c r="G31" i="1"/>
  <c r="G20" i="1" s="1"/>
  <c r="D31" i="1"/>
  <c r="G30" i="1"/>
  <c r="G19" i="1" s="1"/>
  <c r="E25" i="1"/>
  <c r="D24" i="1"/>
  <c r="D23" i="1"/>
  <c r="D22" i="1"/>
  <c r="D21" i="1"/>
  <c r="D20" i="1"/>
  <c r="D19" i="1"/>
  <c r="D25" i="1" s="1"/>
  <c r="E13" i="1"/>
  <c r="D12" i="1"/>
  <c r="D11" i="1"/>
  <c r="D10" i="1"/>
  <c r="D9" i="1"/>
  <c r="D8" i="1"/>
  <c r="D7" i="1"/>
  <c r="D13" i="1" s="1"/>
  <c r="G25" i="1" l="1"/>
  <c r="F19" i="1" s="1"/>
  <c r="F25" i="1" s="1"/>
  <c r="G7" i="1"/>
  <c r="G8" i="1"/>
  <c r="F20" i="1"/>
  <c r="G9" i="1"/>
  <c r="F21" i="1"/>
  <c r="G10" i="1"/>
  <c r="F22" i="1"/>
  <c r="G11" i="1"/>
  <c r="F23" i="1"/>
  <c r="F24" i="1"/>
  <c r="G12" i="1"/>
  <c r="F30" i="1"/>
  <c r="D45" i="1"/>
  <c r="F8" i="3"/>
  <c r="D6" i="2"/>
  <c r="F32" i="1"/>
  <c r="F6" i="2"/>
  <c r="D8" i="2"/>
  <c r="F7" i="4"/>
  <c r="F10" i="4" s="1"/>
  <c r="D34" i="1"/>
  <c r="D36" i="1" s="1"/>
  <c r="F8" i="2"/>
  <c r="F8" i="4"/>
  <c r="D35" i="1"/>
  <c r="G36" i="1"/>
  <c r="F6" i="3"/>
  <c r="D42" i="1"/>
  <c r="D43" i="1"/>
  <c r="D10" i="2" l="1"/>
  <c r="F10" i="3"/>
  <c r="F31" i="1"/>
  <c r="F36" i="1" s="1"/>
  <c r="F33" i="1"/>
  <c r="F8" i="1"/>
  <c r="F7" i="1"/>
  <c r="G13" i="1"/>
  <c r="F11" i="1" s="1"/>
  <c r="F34" i="1"/>
  <c r="F10" i="2"/>
  <c r="F12" i="1"/>
  <c r="D48" i="1"/>
  <c r="F35" i="1"/>
  <c r="F9" i="1" l="1"/>
  <c r="F10" i="1"/>
  <c r="F13" i="1" s="1"/>
</calcChain>
</file>

<file path=xl/sharedStrings.xml><?xml version="1.0" encoding="utf-8"?>
<sst xmlns="http://schemas.openxmlformats.org/spreadsheetml/2006/main" count="77" uniqueCount="23">
  <si>
    <r>
      <rPr>
        <b/>
        <sz val="30"/>
        <color rgb="FF000000"/>
        <rFont val="Calibri"/>
      </rPr>
      <t xml:space="preserve">CONTRATACIONES REALIZADAS EN 2023                                                                      </t>
    </r>
    <r>
      <rPr>
        <b/>
        <sz val="11"/>
        <color rgb="FF000000"/>
        <rFont val="Calibri"/>
      </rPr>
      <t>(Para dar cumplimiento al artículo 28, apartado 2.B, de la Ley Canaria de Transparencia y de acceso a la información pública y a al Ley de Contratos del Sector Público)</t>
    </r>
  </si>
  <si>
    <t>Cuarto trimestre 2023</t>
  </si>
  <si>
    <t>Acumulado 2023</t>
  </si>
  <si>
    <t>Abierto</t>
  </si>
  <si>
    <t>Abierto simplificado</t>
  </si>
  <si>
    <t>Abierto super simplificado</t>
  </si>
  <si>
    <t>Negociado</t>
  </si>
  <si>
    <t>Adherido Gobierno</t>
  </si>
  <si>
    <t>Contratos menores</t>
  </si>
  <si>
    <t xml:space="preserve">Total </t>
  </si>
  <si>
    <t>Tercer trimestre 2023</t>
  </si>
  <si>
    <t>Segundo trimestre 2023</t>
  </si>
  <si>
    <t>Primer trimestre 2023</t>
  </si>
  <si>
    <t xml:space="preserve"> </t>
  </si>
  <si>
    <r>
      <rPr>
        <b/>
        <sz val="30"/>
        <color rgb="FF000000"/>
        <rFont val="Calibri"/>
      </rPr>
      <t xml:space="preserve">CONTRATACIONES REALIZADAS EN CUARTO TRIMESTRE 2019                                                                                                   </t>
    </r>
    <r>
      <rPr>
        <b/>
        <sz val="11"/>
        <color rgb="FF000000"/>
        <rFont val="Calibri"/>
      </rPr>
      <t>(Para dar cumplimiento al artículo 28, apartado 2.B, de la Ley Canaria de Transparencia y de acceso a la información pública y a al Ley de Contratos del Sector Público)</t>
    </r>
  </si>
  <si>
    <t>Cuarto trimestre 2019</t>
  </si>
  <si>
    <t>Acumulado 2019</t>
  </si>
  <si>
    <r>
      <rPr>
        <b/>
        <sz val="30"/>
        <color rgb="FF000000"/>
        <rFont val="Calibri"/>
      </rPr>
      <t xml:space="preserve">CONTRATACIONES REALIZADAS EN TERCER TRIMESTRE 2019                                                                                                   </t>
    </r>
    <r>
      <rPr>
        <b/>
        <sz val="11"/>
        <color rgb="FF000000"/>
        <rFont val="Calibri"/>
      </rPr>
      <t>(Para dar cumplimiento al artículo 28, apartado 2.B, de la Ley Canaria de Transparencia y de acceso a la información pública y a al Ley de Contratos del Sector Público)</t>
    </r>
  </si>
  <si>
    <t>Tercer trimestre 2019</t>
  </si>
  <si>
    <r>
      <rPr>
        <b/>
        <sz val="30"/>
        <color rgb="FF000000"/>
        <rFont val="Calibri"/>
      </rPr>
      <t xml:space="preserve">CONTRATACIONES REALIZADAS EN SEGUNDO TRIMESTRE 2019                                                                                                   </t>
    </r>
    <r>
      <rPr>
        <b/>
        <sz val="11"/>
        <color rgb="FF000000"/>
        <rFont val="Calibri"/>
      </rPr>
      <t>(Para dar cumplimiento al artículo 28, apartado 2.B, de la Ley Canaria de Transparencia y de acceso a la información pública y a al Ley de Contratos del Sector Público)</t>
    </r>
  </si>
  <si>
    <t>Segundo trimestre 2019</t>
  </si>
  <si>
    <r>
      <rPr>
        <b/>
        <sz val="30"/>
        <color rgb="FF000000"/>
        <rFont val="Calibri"/>
      </rPr>
      <t xml:space="preserve">CONTRATACIONES REALIZADAS EN PRIMER TRIMESTRE 2019                                                                                                   </t>
    </r>
    <r>
      <rPr>
        <b/>
        <sz val="11"/>
        <color rgb="FF000000"/>
        <rFont val="Calibri"/>
      </rPr>
      <t>(Para dar cumplimiento al artículo 28, apartado 2.B, de la Ley Canaria de Transparencia y de acceso a la información pública y a al Ley de Contratos del Sector Público)</t>
    </r>
  </si>
  <si>
    <t>Primer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</si>
</sst>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scheme val="minor"/>
    </font>
    <font>
      <sz val="11"/>
      <color rgb="FF000000"/>
      <name val="Calibri"/>
    </font>
    <font>
      <b/>
      <sz val="30"/>
      <color rgb="FF000000"/>
      <name val="Calibri"/>
    </font>
    <font>
      <sz val="11"/>
      <name val="Calibri"/>
    </font>
    <font>
      <b/>
      <sz val="11"/>
      <color rgb="FF000000"/>
      <name val="Calibri"/>
    </font>
    <font>
      <b/>
      <sz val="14"/>
      <color rgb="FF000000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36"/>
      <color rgb="FF000000"/>
      <name val="Calibri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4" xfId="0" applyFont="1" applyBorder="1"/>
    <xf numFmtId="0" fontId="5" fillId="0" borderId="8" xfId="0" applyFont="1" applyBorder="1" applyAlignment="1">
      <alignment horizontal="center" vertical="center" wrapText="1"/>
    </xf>
    <xf numFmtId="10" fontId="1" fillId="0" borderId="9" xfId="0" applyNumberFormat="1" applyFont="1" applyBorder="1" applyAlignment="1">
      <alignment horizontal="right"/>
    </xf>
    <xf numFmtId="4" fontId="6" fillId="0" borderId="0" xfId="0" applyNumberFormat="1" applyFont="1"/>
    <xf numFmtId="4" fontId="1" fillId="0" borderId="10" xfId="0" applyNumberFormat="1" applyFont="1" applyBorder="1"/>
    <xf numFmtId="0" fontId="5" fillId="0" borderId="11" xfId="0" applyFont="1" applyBorder="1" applyAlignment="1">
      <alignment horizontal="right" vertical="center"/>
    </xf>
    <xf numFmtId="10" fontId="4" fillId="0" borderId="12" xfId="0" applyNumberFormat="1" applyFont="1" applyBorder="1" applyAlignment="1">
      <alignment horizontal="right"/>
    </xf>
    <xf numFmtId="4" fontId="4" fillId="0" borderId="13" xfId="0" applyNumberFormat="1" applyFont="1" applyBorder="1"/>
    <xf numFmtId="10" fontId="1" fillId="0" borderId="14" xfId="0" applyNumberFormat="1" applyFont="1" applyBorder="1" applyAlignment="1">
      <alignment horizontal="right"/>
    </xf>
    <xf numFmtId="4" fontId="1" fillId="0" borderId="14" xfId="0" applyNumberFormat="1" applyFont="1" applyBorder="1"/>
    <xf numFmtId="4" fontId="6" fillId="0" borderId="14" xfId="0" applyNumberFormat="1" applyFont="1" applyBorder="1"/>
    <xf numFmtId="4" fontId="4" fillId="0" borderId="12" xfId="0" applyNumberFormat="1" applyFont="1" applyBorder="1"/>
    <xf numFmtId="4" fontId="1" fillId="0" borderId="0" xfId="0" applyNumberFormat="1" applyFont="1"/>
    <xf numFmtId="10" fontId="1" fillId="0" borderId="14" xfId="0" applyNumberFormat="1" applyFont="1" applyBorder="1"/>
    <xf numFmtId="4" fontId="6" fillId="0" borderId="15" xfId="0" applyNumberFormat="1" applyFont="1" applyBorder="1"/>
    <xf numFmtId="10" fontId="4" fillId="0" borderId="12" xfId="0" applyNumberFormat="1" applyFont="1" applyBorder="1"/>
    <xf numFmtId="0" fontId="7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16" xfId="0" applyFont="1" applyBorder="1"/>
    <xf numFmtId="0" fontId="5" fillId="0" borderId="17" xfId="0" applyFont="1" applyBorder="1" applyAlignment="1">
      <alignment horizontal="center" vertical="center" wrapText="1"/>
    </xf>
    <xf numFmtId="10" fontId="1" fillId="0" borderId="8" xfId="0" applyNumberFormat="1" applyFont="1" applyBorder="1"/>
    <xf numFmtId="10" fontId="1" fillId="0" borderId="18" xfId="0" applyNumberFormat="1" applyFont="1" applyBorder="1"/>
    <xf numFmtId="0" fontId="5" fillId="0" borderId="19" xfId="0" applyFont="1" applyBorder="1" applyAlignment="1">
      <alignment horizontal="right" vertical="center"/>
    </xf>
    <xf numFmtId="10" fontId="4" fillId="0" borderId="11" xfId="0" applyNumberFormat="1" applyFont="1" applyBorder="1"/>
    <xf numFmtId="10" fontId="4" fillId="0" borderId="20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lang="es-ES" sz="1400" b="0" i="0">
                <a:solidFill>
                  <a:srgbClr val="595959"/>
                </a:solidFill>
                <a:latin typeface="Calibri"/>
              </a:rPr>
              <a:t>Segundo trimestre 2023</a:t>
            </a:r>
          </a:p>
        </c:rich>
      </c:tx>
      <c:layout>
        <c:manualLayout>
          <c:xMode val="edge"/>
          <c:yMode val="edge"/>
          <c:x val="0.21918106127212764"/>
          <c:y val="3.1152482356636084E-2"/>
        </c:manualLayout>
      </c:layout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xMode val="edge"/>
          <c:yMode val="edge"/>
          <c:x val="0"/>
          <c:y val="0.36726074294008559"/>
          <c:w val="0.80663708096421616"/>
          <c:h val="0.5471652005001839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8B0B-499E-AE91-82851F316F28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8B0B-499E-AE91-82851F316F28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8B0B-499E-AE91-82851F316F28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8B0B-499E-AE91-82851F316F28}"/>
              </c:ext>
            </c:extLst>
          </c:dPt>
          <c:dPt>
            <c:idx val="4"/>
            <c:bubble3D val="0"/>
            <c:spPr>
              <a:solidFill>
                <a:srgbClr val="3B64AD"/>
              </a:solidFill>
            </c:spPr>
            <c:extLst>
              <c:ext xmlns:c16="http://schemas.microsoft.com/office/drawing/2014/chart" uri="{C3380CC4-5D6E-409C-BE32-E72D297353CC}">
                <c16:uniqueId val="{00000009-8B0B-499E-AE91-82851F316F28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</c:spPr>
            <c:extLst>
              <c:ext xmlns:c16="http://schemas.microsoft.com/office/drawing/2014/chart" uri="{C3380CC4-5D6E-409C-BE32-E72D297353CC}">
                <c16:uniqueId val="{0000000B-8B0B-499E-AE91-82851F316F2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'2023'!$C$30:$C$35</c:f>
              <c:strCache>
                <c:ptCount val="6"/>
                <c:pt idx="0">
                  <c:v>Abierto</c:v>
                </c:pt>
                <c:pt idx="1">
                  <c:v>Abierto simplificado</c:v>
                </c:pt>
                <c:pt idx="2">
                  <c:v>Abierto super simplificado</c:v>
                </c:pt>
                <c:pt idx="3">
                  <c:v>Negociado</c:v>
                </c:pt>
                <c:pt idx="4">
                  <c:v>Adherido Gobierno</c:v>
                </c:pt>
                <c:pt idx="5">
                  <c:v>Contratos menores</c:v>
                </c:pt>
              </c:strCache>
            </c:strRef>
          </c:cat>
          <c:val>
            <c:numRef>
              <c:f>'2023'!$D$30:$D$35</c:f>
              <c:numCache>
                <c:formatCode>0.00%</c:formatCode>
                <c:ptCount val="6"/>
                <c:pt idx="0">
                  <c:v>0.21460696340946478</c:v>
                </c:pt>
                <c:pt idx="1">
                  <c:v>1.1499997247523102E-2</c:v>
                </c:pt>
                <c:pt idx="2">
                  <c:v>8.2666938839517048E-2</c:v>
                </c:pt>
                <c:pt idx="3">
                  <c:v>0</c:v>
                </c:pt>
                <c:pt idx="4">
                  <c:v>4.6014420895971395E-3</c:v>
                </c:pt>
                <c:pt idx="5">
                  <c:v>0.68662465841389786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B0B-499E-AE91-82851F316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lang="es-ES" sz="1400" b="0" i="0">
                <a:solidFill>
                  <a:srgbClr val="595959"/>
                </a:solidFill>
                <a:latin typeface="Calibri"/>
              </a:rPr>
              <a:t>Primer trimestre 2023</a:t>
            </a:r>
          </a:p>
        </c:rich>
      </c:tx>
      <c:layout>
        <c:manualLayout>
          <c:xMode val="edge"/>
          <c:yMode val="edge"/>
          <c:x val="0.30941580106975486"/>
          <c:y val="2.3494914830933741E-2"/>
        </c:manualLayout>
      </c:layout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xMode val="edge"/>
          <c:yMode val="edge"/>
          <c:x val="0"/>
          <c:y val="0.27756651882136929"/>
          <c:w val="1"/>
          <c:h val="0.5348751485775864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7CC1-4D93-9C5D-FC689AD65CF8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7CC1-4D93-9C5D-FC689AD65CF8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7CC1-4D93-9C5D-FC689AD65CF8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7CC1-4D93-9C5D-FC689AD65CF8}"/>
              </c:ext>
            </c:extLst>
          </c:dPt>
          <c:dPt>
            <c:idx val="4"/>
            <c:bubble3D val="0"/>
            <c:spPr>
              <a:solidFill>
                <a:srgbClr val="3B64AD"/>
              </a:solidFill>
            </c:spPr>
            <c:extLst>
              <c:ext xmlns:c16="http://schemas.microsoft.com/office/drawing/2014/chart" uri="{C3380CC4-5D6E-409C-BE32-E72D297353CC}">
                <c16:uniqueId val="{00000009-7CC1-4D93-9C5D-FC689AD65CF8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</c:spPr>
            <c:extLst>
              <c:ext xmlns:c16="http://schemas.microsoft.com/office/drawing/2014/chart" uri="{C3380CC4-5D6E-409C-BE32-E72D297353CC}">
                <c16:uniqueId val="{0000000B-7CC1-4D93-9C5D-FC689AD65CF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'2023'!$C$42:$C$47</c:f>
              <c:strCache>
                <c:ptCount val="6"/>
                <c:pt idx="0">
                  <c:v>Abierto</c:v>
                </c:pt>
                <c:pt idx="1">
                  <c:v>Abierto simplificado</c:v>
                </c:pt>
                <c:pt idx="2">
                  <c:v>Abierto super simplificado</c:v>
                </c:pt>
                <c:pt idx="3">
                  <c:v>Negociado</c:v>
                </c:pt>
                <c:pt idx="4">
                  <c:v>Adherido Gobierno</c:v>
                </c:pt>
                <c:pt idx="5">
                  <c:v>Contratos menores</c:v>
                </c:pt>
              </c:strCache>
            </c:strRef>
          </c:cat>
          <c:val>
            <c:numRef>
              <c:f>'2023'!$D$42:$D$47</c:f>
              <c:numCache>
                <c:formatCode>0.00%</c:formatCode>
                <c:ptCount val="6"/>
                <c:pt idx="0">
                  <c:v>0.12975019881970931</c:v>
                </c:pt>
                <c:pt idx="1">
                  <c:v>1.5894947154380636E-2</c:v>
                </c:pt>
                <c:pt idx="2">
                  <c:v>7.5735831402474266E-2</c:v>
                </c:pt>
                <c:pt idx="3">
                  <c:v>6.6071083046632006E-2</c:v>
                </c:pt>
                <c:pt idx="4">
                  <c:v>1.8776581426589355E-2</c:v>
                </c:pt>
                <c:pt idx="5">
                  <c:v>0.6937713581502144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CC1-4D93-9C5D-FC689AD65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7084240939962214"/>
          <c:y val="0.27591262481673506"/>
        </c:manualLayout>
      </c:layout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lang="es-ES" sz="1400" b="0" i="0">
                <a:solidFill>
                  <a:srgbClr val="595959"/>
                </a:solidFill>
                <a:latin typeface="Calibri"/>
              </a:rPr>
              <a:t>Tercer trimestre 2023</a:t>
            </a:r>
          </a:p>
        </c:rich>
      </c:tx>
      <c:layout>
        <c:manualLayout>
          <c:xMode val="edge"/>
          <c:yMode val="edge"/>
          <c:x val="0.21918106127212764"/>
          <c:y val="3.1152482356636084E-2"/>
        </c:manualLayout>
      </c:layout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xMode val="edge"/>
          <c:yMode val="edge"/>
          <c:x val="0"/>
          <c:y val="0.36726074294008559"/>
          <c:w val="0.80663708096421616"/>
          <c:h val="0.5471652005001839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D28D-4A8C-8FB3-9CA607A1B970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D28D-4A8C-8FB3-9CA607A1B970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D28D-4A8C-8FB3-9CA607A1B970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D28D-4A8C-8FB3-9CA607A1B970}"/>
              </c:ext>
            </c:extLst>
          </c:dPt>
          <c:dPt>
            <c:idx val="4"/>
            <c:bubble3D val="0"/>
            <c:spPr>
              <a:solidFill>
                <a:srgbClr val="3B64AD"/>
              </a:solidFill>
            </c:spPr>
            <c:extLst>
              <c:ext xmlns:c16="http://schemas.microsoft.com/office/drawing/2014/chart" uri="{C3380CC4-5D6E-409C-BE32-E72D297353CC}">
                <c16:uniqueId val="{00000009-D28D-4A8C-8FB3-9CA607A1B970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</c:spPr>
            <c:extLst>
              <c:ext xmlns:c16="http://schemas.microsoft.com/office/drawing/2014/chart" uri="{C3380CC4-5D6E-409C-BE32-E72D297353CC}">
                <c16:uniqueId val="{0000000B-D28D-4A8C-8FB3-9CA607A1B97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'2023'!$C$19:$C$24</c:f>
              <c:strCache>
                <c:ptCount val="6"/>
                <c:pt idx="0">
                  <c:v>Abierto</c:v>
                </c:pt>
                <c:pt idx="1">
                  <c:v>Abierto simplificado</c:v>
                </c:pt>
                <c:pt idx="2">
                  <c:v>Abierto super simplificado</c:v>
                </c:pt>
                <c:pt idx="3">
                  <c:v>Negociado</c:v>
                </c:pt>
                <c:pt idx="4">
                  <c:v>Adherido Gobierno</c:v>
                </c:pt>
                <c:pt idx="5">
                  <c:v>Contratos menores</c:v>
                </c:pt>
              </c:strCache>
            </c:strRef>
          </c:cat>
          <c:val>
            <c:numRef>
              <c:f>'2023'!$D$19:$D$24</c:f>
              <c:numCache>
                <c:formatCode>0.00%</c:formatCode>
                <c:ptCount val="6"/>
                <c:pt idx="0">
                  <c:v>0.4473667217521658</c:v>
                </c:pt>
                <c:pt idx="1">
                  <c:v>3.0389125074954018E-2</c:v>
                </c:pt>
                <c:pt idx="2">
                  <c:v>1.740112111801848E-3</c:v>
                </c:pt>
                <c:pt idx="3">
                  <c:v>6.5481561793776427E-2</c:v>
                </c:pt>
                <c:pt idx="4">
                  <c:v>1.3331670889408001E-2</c:v>
                </c:pt>
                <c:pt idx="5">
                  <c:v>0.44169080837789382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28D-4A8C-8FB3-9CA607A1B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lang="es-ES" sz="1400" b="0" i="0">
                <a:solidFill>
                  <a:srgbClr val="595959"/>
                </a:solidFill>
                <a:latin typeface="Calibri"/>
              </a:rPr>
              <a:t>Cuarto trimestre 2023</a:t>
            </a:r>
          </a:p>
        </c:rich>
      </c:tx>
      <c:layout>
        <c:manualLayout>
          <c:xMode val="edge"/>
          <c:yMode val="edge"/>
          <c:x val="0.21918106127212764"/>
          <c:y val="3.1152482356636084E-2"/>
        </c:manualLayout>
      </c:layout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xMode val="edge"/>
          <c:yMode val="edge"/>
          <c:x val="0"/>
          <c:y val="0.36726074294008559"/>
          <c:w val="0.80663708096421616"/>
          <c:h val="0.5471652005001839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4AE7-4064-B7CE-86E594958F19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4AE7-4064-B7CE-86E594958F19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4AE7-4064-B7CE-86E594958F19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4AE7-4064-B7CE-86E594958F19}"/>
              </c:ext>
            </c:extLst>
          </c:dPt>
          <c:dPt>
            <c:idx val="4"/>
            <c:bubble3D val="0"/>
            <c:spPr>
              <a:solidFill>
                <a:srgbClr val="3B64AD"/>
              </a:solidFill>
            </c:spPr>
            <c:extLst>
              <c:ext xmlns:c16="http://schemas.microsoft.com/office/drawing/2014/chart" uri="{C3380CC4-5D6E-409C-BE32-E72D297353CC}">
                <c16:uniqueId val="{00000009-4AE7-4064-B7CE-86E594958F19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</c:spPr>
            <c:extLst>
              <c:ext xmlns:c16="http://schemas.microsoft.com/office/drawing/2014/chart" uri="{C3380CC4-5D6E-409C-BE32-E72D297353CC}">
                <c16:uniqueId val="{0000000B-4AE7-4064-B7CE-86E594958F1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'2023'!$C$7:$C$12</c:f>
              <c:strCache>
                <c:ptCount val="6"/>
                <c:pt idx="0">
                  <c:v>Abierto</c:v>
                </c:pt>
                <c:pt idx="1">
                  <c:v>Abierto simplificado</c:v>
                </c:pt>
                <c:pt idx="2">
                  <c:v>Abierto super simplificado</c:v>
                </c:pt>
                <c:pt idx="3">
                  <c:v>Negociado</c:v>
                </c:pt>
                <c:pt idx="4">
                  <c:v>Adherido Gobierno</c:v>
                </c:pt>
                <c:pt idx="5">
                  <c:v>Contratos menores</c:v>
                </c:pt>
              </c:strCache>
            </c:strRef>
          </c:cat>
          <c:val>
            <c:numRef>
              <c:f>'2023'!$D$7:$D$12</c:f>
              <c:numCache>
                <c:formatCode>0.00%</c:formatCode>
                <c:ptCount val="6"/>
                <c:pt idx="0">
                  <c:v>0.4365569071377407</c:v>
                </c:pt>
                <c:pt idx="1">
                  <c:v>7.4408170355148892E-2</c:v>
                </c:pt>
                <c:pt idx="2">
                  <c:v>1.7467177976847801E-2</c:v>
                </c:pt>
                <c:pt idx="3">
                  <c:v>0</c:v>
                </c:pt>
                <c:pt idx="4">
                  <c:v>5.091457104248456E-3</c:v>
                </c:pt>
                <c:pt idx="5">
                  <c:v>0.46647628742601416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AE7-4064-B7CE-86E594958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4803149606299213" l="0.70866141732283472" r="0.70866141732283472" t="0.74803149606299213" header="0.31496062992125984" footer="0.31496062992125984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sz="1400" b="0" i="0">
                <a:solidFill>
                  <a:srgbClr val="595959"/>
                </a:solidFill>
                <a:latin typeface="Calibri"/>
              </a:rPr>
              <a:t>Cuarto trimestre 2019</a:t>
            </a:r>
          </a:p>
        </c:rich>
      </c:tx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'4_TRIMESTRE_2019_'!$D$5</c:f>
              <c:strCache>
                <c:ptCount val="1"/>
                <c:pt idx="0">
                  <c:v>Cuarto trimestre 2019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AEF9-4829-B8C8-EEA9850BF511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AEF9-4829-B8C8-EEA9850BF511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AEF9-4829-B8C8-EEA9850BF511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AEF9-4829-B8C8-EEA9850BF51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'4_TRIMESTRE_2019_'!$C$6:$C$9</c:f>
              <c:strCache>
                <c:ptCount val="4"/>
                <c:pt idx="0">
                  <c:v>Abierto</c:v>
                </c:pt>
                <c:pt idx="1">
                  <c:v>Negociado</c:v>
                </c:pt>
                <c:pt idx="2">
                  <c:v>Adherido Gobierno</c:v>
                </c:pt>
                <c:pt idx="3">
                  <c:v>Contratos menores</c:v>
                </c:pt>
              </c:strCache>
            </c:strRef>
          </c:cat>
          <c:val>
            <c:numRef>
              <c:f>'4_TRIMESTRE_2019_'!$D$6:$D$9</c:f>
              <c:numCache>
                <c:formatCode>0.00%</c:formatCode>
                <c:ptCount val="4"/>
                <c:pt idx="0">
                  <c:v>6.9845751655191399E-2</c:v>
                </c:pt>
                <c:pt idx="1">
                  <c:v>1.6999439741074426E-2</c:v>
                </c:pt>
                <c:pt idx="2">
                  <c:v>8.7965100943766215E-3</c:v>
                </c:pt>
                <c:pt idx="3">
                  <c:v>0.90435829850935756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F9-4829-B8C8-EEA9850BF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sz="1400" b="0" i="0">
                <a:solidFill>
                  <a:srgbClr val="595959"/>
                </a:solidFill>
                <a:latin typeface="Calibri"/>
              </a:rPr>
              <a:t>Tercer trimestre 2019</a:t>
            </a:r>
          </a:p>
        </c:rich>
      </c:tx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'3_TRIMESTRE_2019_'!$D$5</c:f>
              <c:strCache>
                <c:ptCount val="1"/>
                <c:pt idx="0">
                  <c:v>Tercer trimestre 2019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0069-4BDC-B1D8-45AF15EB255C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0069-4BDC-B1D8-45AF15EB255C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0069-4BDC-B1D8-45AF15EB255C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0069-4BDC-B1D8-45AF15EB255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'3_TRIMESTRE_2019_'!$C$6:$C$9</c:f>
              <c:strCache>
                <c:ptCount val="4"/>
                <c:pt idx="0">
                  <c:v>Abierto</c:v>
                </c:pt>
                <c:pt idx="1">
                  <c:v>Negociado</c:v>
                </c:pt>
                <c:pt idx="2">
                  <c:v>Adherido Gobierno</c:v>
                </c:pt>
                <c:pt idx="3">
                  <c:v>Contratos menores</c:v>
                </c:pt>
              </c:strCache>
            </c:strRef>
          </c:cat>
          <c:val>
            <c:numRef>
              <c:f>'3_TRIMESTRE_2019_'!$D$6:$D$9</c:f>
              <c:numCache>
                <c:formatCode>0.00%</c:formatCode>
                <c:ptCount val="4"/>
                <c:pt idx="0">
                  <c:v>0</c:v>
                </c:pt>
                <c:pt idx="1">
                  <c:v>2.2946441217021041E-2</c:v>
                </c:pt>
                <c:pt idx="2">
                  <c:v>2.9061204973289182E-2</c:v>
                </c:pt>
                <c:pt idx="3">
                  <c:v>0.94799228477208997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069-4BDC-B1D8-45AF15EB2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sz="1400" b="0" i="0">
                <a:solidFill>
                  <a:srgbClr val="595959"/>
                </a:solidFill>
                <a:latin typeface="Calibri"/>
              </a:rPr>
              <a:t>Segundo trimestre 2019</a:t>
            </a:r>
          </a:p>
        </c:rich>
      </c:tx>
      <c:layout>
        <c:manualLayout>
          <c:xMode val="edge"/>
          <c:yMode val="edge"/>
          <c:x val="0.53968493761084246"/>
          <c:y val="0"/>
        </c:manualLayout>
      </c:layout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'2_TRIMESTRES_2019'!$D$5</c:f>
              <c:strCache>
                <c:ptCount val="1"/>
                <c:pt idx="0">
                  <c:v>Segundo trimestre 2019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AB4D-42D1-8325-45E096C9F907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AB4D-42D1-8325-45E096C9F907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AB4D-42D1-8325-45E096C9F907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AB4D-42D1-8325-45E096C9F907}"/>
              </c:ext>
            </c:extLst>
          </c:dPt>
          <c:val>
            <c:numRef>
              <c:f>'2_TRIMESTRES_2019'!$D$6:$D$9</c:f>
              <c:numCache>
                <c:formatCode>0.00%</c:formatCode>
                <c:ptCount val="4"/>
                <c:pt idx="0">
                  <c:v>3.1348671026785915E-2</c:v>
                </c:pt>
                <c:pt idx="1">
                  <c:v>6.9534997027191431E-2</c:v>
                </c:pt>
                <c:pt idx="2">
                  <c:v>1.7113771030782054E-2</c:v>
                </c:pt>
                <c:pt idx="3">
                  <c:v>0.88200256091524065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4D-42D1-8325-45E096C9F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sz="1400" b="0" i="0">
                <a:solidFill>
                  <a:srgbClr val="595959"/>
                </a:solidFill>
                <a:latin typeface="Calibri"/>
              </a:rPr>
              <a:t>Primer trimestre 2019</a:t>
            </a:r>
          </a:p>
        </c:rich>
      </c:tx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'1_TRIMESTRE_2019'!$D$6</c:f>
              <c:strCache>
                <c:ptCount val="1"/>
                <c:pt idx="0">
                  <c:v>Primer trimestre 2019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FE76-42D2-A234-5CF3FFCA41D5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FE76-42D2-A234-5CF3FFCA41D5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FE76-42D2-A234-5CF3FFCA41D5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FE76-42D2-A234-5CF3FFCA41D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'1_TRIMESTRE_2019'!$C$7:$C$10</c:f>
              <c:strCache>
                <c:ptCount val="4"/>
                <c:pt idx="0">
                  <c:v>Abierto</c:v>
                </c:pt>
                <c:pt idx="1">
                  <c:v>Negociado</c:v>
                </c:pt>
                <c:pt idx="2">
                  <c:v>Adherido Gobierno</c:v>
                </c:pt>
                <c:pt idx="3">
                  <c:v>Contratos menores</c:v>
                </c:pt>
              </c:strCache>
            </c:strRef>
          </c:cat>
          <c:val>
            <c:numRef>
              <c:f>'1_TRIMESTRE_2019'!$D$7:$D$10</c:f>
              <c:numCache>
                <c:formatCode>0.00%</c:formatCode>
                <c:ptCount val="4"/>
                <c:pt idx="0">
                  <c:v>5.2576859114681504E-2</c:v>
                </c:pt>
                <c:pt idx="1">
                  <c:v>4.8434617761547151E-2</c:v>
                </c:pt>
                <c:pt idx="2">
                  <c:v>1.6366381475925361E-2</c:v>
                </c:pt>
                <c:pt idx="3">
                  <c:v>0.88262214164784591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76-42D2-A234-5CF3FFCA4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523875</xdr:colOff>
      <xdr:row>26</xdr:row>
      <xdr:rowOff>142876</xdr:rowOff>
    </xdr:from>
    <xdr:ext cx="3762375" cy="20574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7</xdr:col>
      <xdr:colOff>466726</xdr:colOff>
      <xdr:row>38</xdr:row>
      <xdr:rowOff>95250</xdr:rowOff>
    </xdr:from>
    <xdr:ext cx="3810000" cy="2009775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7</xdr:col>
      <xdr:colOff>523875</xdr:colOff>
      <xdr:row>15</xdr:row>
      <xdr:rowOff>104775</xdr:rowOff>
    </xdr:from>
    <xdr:ext cx="3762376" cy="1971675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7</xdr:col>
      <xdr:colOff>533400</xdr:colOff>
      <xdr:row>3</xdr:row>
      <xdr:rowOff>47626</xdr:rowOff>
    </xdr:from>
    <xdr:ext cx="3762375" cy="2152650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4</xdr:row>
      <xdr:rowOff>0</xdr:rowOff>
    </xdr:from>
    <xdr:ext cx="4257675" cy="2800350"/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3</xdr:row>
      <xdr:rowOff>495300</xdr:rowOff>
    </xdr:from>
    <xdr:ext cx="4257675" cy="2800350"/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628650</xdr:colOff>
      <xdr:row>4</xdr:row>
      <xdr:rowOff>0</xdr:rowOff>
    </xdr:from>
    <xdr:ext cx="3933825" cy="2619375"/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666750</xdr:colOff>
      <xdr:row>4</xdr:row>
      <xdr:rowOff>438150</xdr:rowOff>
    </xdr:from>
    <xdr:ext cx="4572000" cy="2981325"/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M1000"/>
  <sheetViews>
    <sheetView tabSelected="1" workbookViewId="0">
      <selection activeCell="O21" sqref="O21"/>
    </sheetView>
  </sheetViews>
  <sheetFormatPr baseColWidth="10" defaultColWidth="14.42578125" defaultRowHeight="15" customHeight="1"/>
  <cols>
    <col min="1" max="2" width="11.42578125" customWidth="1"/>
    <col min="3" max="3" width="32.85546875" customWidth="1"/>
    <col min="4" max="4" width="11.42578125" customWidth="1"/>
    <col min="5" max="5" width="11.7109375" customWidth="1"/>
    <col min="6" max="6" width="11.42578125" customWidth="1"/>
    <col min="7" max="7" width="11.7109375" bestFit="1" customWidth="1"/>
    <col min="8" max="26" width="10.7109375" customWidth="1"/>
  </cols>
  <sheetData>
    <row r="1" spans="3:13" ht="14.25" customHeight="1">
      <c r="H1" s="1"/>
    </row>
    <row r="2" spans="3:13" ht="111" customHeight="1">
      <c r="C2" s="29" t="s">
        <v>0</v>
      </c>
      <c r="D2" s="30"/>
      <c r="E2" s="30"/>
      <c r="F2" s="30"/>
      <c r="G2" s="30"/>
      <c r="H2" s="30"/>
      <c r="I2" s="30"/>
      <c r="J2" s="30"/>
      <c r="K2" s="30"/>
      <c r="L2" s="30"/>
      <c r="M2" s="31"/>
    </row>
    <row r="3" spans="3:13" ht="14.25" customHeight="1"/>
    <row r="4" spans="3:13" ht="14.25" customHeight="1"/>
    <row r="5" spans="3:13" ht="14.25" customHeight="1"/>
    <row r="6" spans="3:13" ht="14.25" customHeight="1">
      <c r="C6" s="2"/>
      <c r="D6" s="32" t="s">
        <v>1</v>
      </c>
      <c r="E6" s="33"/>
      <c r="F6" s="32" t="s">
        <v>2</v>
      </c>
      <c r="G6" s="34"/>
    </row>
    <row r="7" spans="3:13" ht="14.25" customHeight="1">
      <c r="C7" s="3" t="s">
        <v>3</v>
      </c>
      <c r="D7" s="4">
        <f t="shared" ref="D7:D12" si="0">+E7/$E$13</f>
        <v>0.4365569071377407</v>
      </c>
      <c r="E7" s="5">
        <v>781826.28999999817</v>
      </c>
      <c r="F7" s="4">
        <f t="shared" ref="F7:F12" si="1">+G7/$G$13</f>
        <v>0.36078401133829469</v>
      </c>
      <c r="G7" s="6">
        <f t="shared" ref="G7:G12" si="2">+E7+G19</f>
        <v>1332690.9099999988</v>
      </c>
    </row>
    <row r="8" spans="3:13" ht="14.25" customHeight="1">
      <c r="C8" s="3" t="s">
        <v>4</v>
      </c>
      <c r="D8" s="4">
        <f t="shared" si="0"/>
        <v>7.4408170355148892E-2</v>
      </c>
      <c r="E8" s="5">
        <v>133257</v>
      </c>
      <c r="F8" s="4">
        <f t="shared" si="1"/>
        <v>4.6514513010111266E-2</v>
      </c>
      <c r="G8" s="6">
        <f t="shared" si="2"/>
        <v>171818.78</v>
      </c>
    </row>
    <row r="9" spans="3:13" ht="14.25" customHeight="1">
      <c r="C9" s="3" t="s">
        <v>5</v>
      </c>
      <c r="D9" s="4">
        <f t="shared" si="0"/>
        <v>1.7467177976847801E-2</v>
      </c>
      <c r="E9" s="5">
        <v>31281.83</v>
      </c>
      <c r="F9" s="4">
        <f t="shared" si="1"/>
        <v>3.3173665038075048E-2</v>
      </c>
      <c r="G9" s="6">
        <f t="shared" si="2"/>
        <v>122539.36</v>
      </c>
    </row>
    <row r="10" spans="3:13" ht="14.25" customHeight="1">
      <c r="C10" s="3" t="s">
        <v>6</v>
      </c>
      <c r="D10" s="4">
        <f t="shared" si="0"/>
        <v>0</v>
      </c>
      <c r="E10" s="6">
        <v>0</v>
      </c>
      <c r="F10" s="4">
        <f t="shared" si="1"/>
        <v>2.1891917804768825E-2</v>
      </c>
      <c r="G10" s="6">
        <f t="shared" si="2"/>
        <v>80866</v>
      </c>
    </row>
    <row r="11" spans="3:13" ht="14.25" customHeight="1">
      <c r="C11" s="3" t="s">
        <v>7</v>
      </c>
      <c r="D11" s="4">
        <f t="shared" si="0"/>
        <v>5.091457104248456E-3</v>
      </c>
      <c r="E11" s="5">
        <v>9118.25</v>
      </c>
      <c r="F11" s="4">
        <f t="shared" si="1"/>
        <v>8.4164767432389122E-3</v>
      </c>
      <c r="G11" s="6">
        <f t="shared" si="2"/>
        <v>31089.41</v>
      </c>
    </row>
    <row r="12" spans="3:13" ht="14.25" customHeight="1">
      <c r="C12" s="3" t="s">
        <v>8</v>
      </c>
      <c r="D12" s="4">
        <f t="shared" si="0"/>
        <v>0.46647628742601416</v>
      </c>
      <c r="E12" s="5">
        <v>835408.67</v>
      </c>
      <c r="F12" s="4">
        <f t="shared" si="1"/>
        <v>0.52921941606551137</v>
      </c>
      <c r="G12" s="6">
        <f t="shared" si="2"/>
        <v>1954870.1800000002</v>
      </c>
    </row>
    <row r="13" spans="3:13" ht="14.25" customHeight="1">
      <c r="C13" s="7" t="s">
        <v>9</v>
      </c>
      <c r="D13" s="8">
        <f t="shared" ref="D13:G13" si="3">SUM(D7:D12)</f>
        <v>1</v>
      </c>
      <c r="E13" s="9">
        <f t="shared" si="3"/>
        <v>1790892.0399999982</v>
      </c>
      <c r="F13" s="8">
        <f t="shared" si="3"/>
        <v>1.0000000000000002</v>
      </c>
      <c r="G13" s="9">
        <f t="shared" si="3"/>
        <v>3693874.6399999987</v>
      </c>
    </row>
    <row r="14" spans="3:13" ht="14.25" customHeight="1"/>
    <row r="15" spans="3:13" ht="14.25" customHeight="1"/>
    <row r="16" spans="3:13" ht="14.25" customHeight="1"/>
    <row r="17" spans="3:7" ht="14.25" customHeight="1"/>
    <row r="18" spans="3:7" ht="14.25" customHeight="1">
      <c r="C18" s="2"/>
      <c r="D18" s="32" t="s">
        <v>10</v>
      </c>
      <c r="E18" s="33"/>
      <c r="F18" s="32" t="s">
        <v>2</v>
      </c>
      <c r="G18" s="34"/>
    </row>
    <row r="19" spans="3:7" ht="14.25" customHeight="1">
      <c r="C19" s="3" t="s">
        <v>3</v>
      </c>
      <c r="D19" s="10">
        <f t="shared" ref="D19:D24" si="4">+E19/$E$25</f>
        <v>0.4473667217521658</v>
      </c>
      <c r="E19" s="5">
        <v>347787.22000000055</v>
      </c>
      <c r="F19" s="10">
        <f t="shared" ref="F19:F24" si="5">+G19/$G$25</f>
        <v>0.28947433360662378</v>
      </c>
      <c r="G19" s="6">
        <f t="shared" ref="G19:G24" si="6">+E19+G30</f>
        <v>550864.62000000058</v>
      </c>
    </row>
    <row r="20" spans="3:7" ht="14.25" customHeight="1">
      <c r="C20" s="3" t="s">
        <v>4</v>
      </c>
      <c r="D20" s="10">
        <f t="shared" si="4"/>
        <v>3.0389125074954018E-2</v>
      </c>
      <c r="E20" s="5">
        <v>23624.799999999999</v>
      </c>
      <c r="F20" s="10">
        <f t="shared" si="5"/>
        <v>2.0263863684302726E-2</v>
      </c>
      <c r="G20" s="6">
        <f t="shared" si="6"/>
        <v>38561.78</v>
      </c>
    </row>
    <row r="21" spans="3:7" ht="14.25" customHeight="1">
      <c r="C21" s="3" t="s">
        <v>5</v>
      </c>
      <c r="D21" s="10">
        <f t="shared" si="4"/>
        <v>1.740112111801848E-3</v>
      </c>
      <c r="E21" s="5">
        <v>1352.78</v>
      </c>
      <c r="F21" s="10">
        <f t="shared" si="5"/>
        <v>4.795499969363879E-2</v>
      </c>
      <c r="G21" s="6">
        <f t="shared" si="6"/>
        <v>91257.53</v>
      </c>
    </row>
    <row r="22" spans="3:7" ht="14.25" customHeight="1">
      <c r="C22" s="3" t="s">
        <v>6</v>
      </c>
      <c r="D22" s="10">
        <f t="shared" si="4"/>
        <v>6.5481561793776427E-2</v>
      </c>
      <c r="E22" s="11">
        <v>50906</v>
      </c>
      <c r="F22" s="10">
        <f t="shared" si="5"/>
        <v>4.2494345455391949E-2</v>
      </c>
      <c r="G22" s="6">
        <f t="shared" si="6"/>
        <v>80866</v>
      </c>
    </row>
    <row r="23" spans="3:7" ht="14.25" customHeight="1">
      <c r="C23" s="3" t="s">
        <v>7</v>
      </c>
      <c r="D23" s="10">
        <f t="shared" si="4"/>
        <v>1.3331670889408001E-2</v>
      </c>
      <c r="E23" s="5">
        <v>10364.169999999998</v>
      </c>
      <c r="F23" s="10">
        <f t="shared" si="5"/>
        <v>1.1545644190335732E-2</v>
      </c>
      <c r="G23" s="6">
        <f t="shared" si="6"/>
        <v>21971.16</v>
      </c>
    </row>
    <row r="24" spans="3:7" ht="14.25" customHeight="1">
      <c r="C24" s="3" t="s">
        <v>8</v>
      </c>
      <c r="D24" s="10">
        <f t="shared" si="4"/>
        <v>0.44169080837789382</v>
      </c>
      <c r="E24" s="12">
        <v>343374.71</v>
      </c>
      <c r="F24" s="10">
        <f t="shared" si="5"/>
        <v>0.58826681336970688</v>
      </c>
      <c r="G24" s="6">
        <f t="shared" si="6"/>
        <v>1119461.5100000002</v>
      </c>
    </row>
    <row r="25" spans="3:7" ht="14.25" customHeight="1">
      <c r="C25" s="7" t="s">
        <v>9</v>
      </c>
      <c r="D25" s="8">
        <f t="shared" ref="D25:G25" si="7">SUM(D19:D24)</f>
        <v>1</v>
      </c>
      <c r="E25" s="13">
        <f t="shared" si="7"/>
        <v>777409.68000000063</v>
      </c>
      <c r="F25" s="8">
        <f t="shared" si="7"/>
        <v>0.99999999999999978</v>
      </c>
      <c r="G25" s="9">
        <f t="shared" si="7"/>
        <v>1902982.600000001</v>
      </c>
    </row>
    <row r="26" spans="3:7" ht="14.25" customHeight="1"/>
    <row r="27" spans="3:7" ht="14.25" customHeight="1"/>
    <row r="28" spans="3:7" ht="14.25" customHeight="1"/>
    <row r="29" spans="3:7" ht="14.25" customHeight="1">
      <c r="C29" s="2"/>
      <c r="D29" s="32" t="s">
        <v>11</v>
      </c>
      <c r="E29" s="33"/>
      <c r="F29" s="32" t="s">
        <v>2</v>
      </c>
      <c r="G29" s="34"/>
    </row>
    <row r="30" spans="3:7" ht="14.25" customHeight="1">
      <c r="C30" s="3" t="s">
        <v>3</v>
      </c>
      <c r="D30" s="10">
        <f t="shared" ref="D30:D35" si="8">+E30/$E$36</f>
        <v>0.21460696340946478</v>
      </c>
      <c r="E30" s="5">
        <v>144242.03999999998</v>
      </c>
      <c r="F30" s="10">
        <f t="shared" ref="F30:F35" si="9">+G30/$G$36</f>
        <v>0.18042136266035957</v>
      </c>
      <c r="G30" s="6">
        <f t="shared" ref="G30:G35" si="10">+E30+E42</f>
        <v>203077.39999999997</v>
      </c>
    </row>
    <row r="31" spans="3:7" ht="14.25" customHeight="1">
      <c r="C31" s="3" t="s">
        <v>4</v>
      </c>
      <c r="D31" s="10">
        <f t="shared" si="8"/>
        <v>1.1499997247523102E-2</v>
      </c>
      <c r="E31" s="5">
        <v>7729.4</v>
      </c>
      <c r="F31" s="10">
        <f t="shared" si="9"/>
        <v>1.3270557362023238E-2</v>
      </c>
      <c r="G31" s="6">
        <f t="shared" si="10"/>
        <v>14936.98</v>
      </c>
    </row>
    <row r="32" spans="3:7" ht="14.25" customHeight="1">
      <c r="C32" s="3" t="s">
        <v>5</v>
      </c>
      <c r="D32" s="10">
        <f t="shared" si="8"/>
        <v>8.2666938839517048E-2</v>
      </c>
      <c r="E32" s="5">
        <v>55562.260000000009</v>
      </c>
      <c r="F32" s="10">
        <f t="shared" si="9"/>
        <v>7.9874656188423557E-2</v>
      </c>
      <c r="G32" s="6">
        <f t="shared" si="10"/>
        <v>89904.75</v>
      </c>
    </row>
    <row r="33" spans="3:7" ht="14.25" customHeight="1">
      <c r="C33" s="3" t="s">
        <v>6</v>
      </c>
      <c r="D33" s="10">
        <f t="shared" si="8"/>
        <v>0</v>
      </c>
      <c r="E33" s="11">
        <v>0</v>
      </c>
      <c r="F33" s="10">
        <f t="shared" si="9"/>
        <v>2.6617555795496562E-2</v>
      </c>
      <c r="G33" s="6">
        <f t="shared" si="10"/>
        <v>29960</v>
      </c>
    </row>
    <row r="34" spans="3:7" ht="14.25" customHeight="1">
      <c r="C34" s="3" t="s">
        <v>7</v>
      </c>
      <c r="D34" s="10">
        <f t="shared" si="8"/>
        <v>4.6014420895971395E-3</v>
      </c>
      <c r="E34" s="5">
        <v>3092.7300000000005</v>
      </c>
      <c r="F34" s="10">
        <f t="shared" si="9"/>
        <v>1.0312072895286071E-2</v>
      </c>
      <c r="G34" s="6">
        <f t="shared" si="10"/>
        <v>11606.990000000002</v>
      </c>
    </row>
    <row r="35" spans="3:7" ht="14.25" customHeight="1">
      <c r="C35" s="3" t="s">
        <v>8</v>
      </c>
      <c r="D35" s="10">
        <f t="shared" si="8"/>
        <v>0.68662465841389786</v>
      </c>
      <c r="E35" s="12">
        <v>461495.47000000009</v>
      </c>
      <c r="F35" s="10">
        <f t="shared" si="9"/>
        <v>0.68950379509841087</v>
      </c>
      <c r="G35" s="6">
        <f t="shared" si="10"/>
        <v>776086.80000000028</v>
      </c>
    </row>
    <row r="36" spans="3:7" ht="14.25" customHeight="1">
      <c r="C36" s="7" t="s">
        <v>9</v>
      </c>
      <c r="D36" s="8">
        <f t="shared" ref="D36:G36" si="11">SUM(D30:D35)</f>
        <v>0.99999999999999989</v>
      </c>
      <c r="E36" s="13">
        <f t="shared" si="11"/>
        <v>672121.90000000014</v>
      </c>
      <c r="F36" s="8">
        <f t="shared" si="11"/>
        <v>0.99999999999999989</v>
      </c>
      <c r="G36" s="9">
        <f t="shared" si="11"/>
        <v>1125572.9200000004</v>
      </c>
    </row>
    <row r="37" spans="3:7" ht="14.25" customHeight="1"/>
    <row r="38" spans="3:7" ht="14.25" customHeight="1">
      <c r="E38" s="14"/>
    </row>
    <row r="39" spans="3:7" ht="14.25" customHeight="1"/>
    <row r="40" spans="3:7" ht="14.25" customHeight="1"/>
    <row r="41" spans="3:7" ht="14.25" customHeight="1">
      <c r="C41" s="2"/>
      <c r="D41" s="32" t="s">
        <v>12</v>
      </c>
      <c r="E41" s="34"/>
    </row>
    <row r="42" spans="3:7" ht="14.25" customHeight="1">
      <c r="C42" s="3" t="s">
        <v>3</v>
      </c>
      <c r="D42" s="15">
        <f t="shared" ref="D42:D47" si="12">+E42/$E$48</f>
        <v>0.12975019881970931</v>
      </c>
      <c r="E42" s="6">
        <v>58835.360000000001</v>
      </c>
      <c r="G42" s="5" t="s">
        <v>13</v>
      </c>
    </row>
    <row r="43" spans="3:7" ht="14.25" customHeight="1">
      <c r="C43" s="3" t="s">
        <v>4</v>
      </c>
      <c r="D43" s="15">
        <f t="shared" si="12"/>
        <v>1.5894947154380636E-2</v>
      </c>
      <c r="E43" s="16">
        <v>7207.58</v>
      </c>
    </row>
    <row r="44" spans="3:7" ht="14.25" customHeight="1">
      <c r="C44" s="3" t="s">
        <v>5</v>
      </c>
      <c r="D44" s="15">
        <f t="shared" si="12"/>
        <v>7.5735831402474266E-2</v>
      </c>
      <c r="E44" s="16">
        <v>34342.49</v>
      </c>
      <c r="G44" s="5" t="s">
        <v>13</v>
      </c>
    </row>
    <row r="45" spans="3:7" ht="14.25" customHeight="1">
      <c r="C45" s="3" t="s">
        <v>6</v>
      </c>
      <c r="D45" s="15">
        <f t="shared" si="12"/>
        <v>6.6071083046632006E-2</v>
      </c>
      <c r="E45" s="16">
        <v>29960</v>
      </c>
    </row>
    <row r="46" spans="3:7" ht="14.25" customHeight="1">
      <c r="C46" s="3" t="s">
        <v>7</v>
      </c>
      <c r="D46" s="15">
        <f t="shared" si="12"/>
        <v>1.8776581426589355E-2</v>
      </c>
      <c r="E46" s="16">
        <v>8514.26</v>
      </c>
    </row>
    <row r="47" spans="3:7" ht="14.25" customHeight="1">
      <c r="C47" s="3" t="s">
        <v>8</v>
      </c>
      <c r="D47" s="15">
        <f t="shared" si="12"/>
        <v>0.6937713581502144</v>
      </c>
      <c r="E47" s="16">
        <v>314591.33000000013</v>
      </c>
    </row>
    <row r="48" spans="3:7" ht="14.25" customHeight="1">
      <c r="C48" s="7" t="s">
        <v>9</v>
      </c>
      <c r="D48" s="17">
        <f t="shared" ref="D48:E48" si="13">SUM(D42:D47)</f>
        <v>1</v>
      </c>
      <c r="E48" s="9">
        <f t="shared" si="13"/>
        <v>453451.02000000014</v>
      </c>
    </row>
    <row r="49" spans="5:5" ht="14.25" customHeight="1"/>
    <row r="50" spans="5:5" ht="14.25" customHeight="1">
      <c r="E50" s="14"/>
    </row>
    <row r="51" spans="5:5" ht="14.25" customHeight="1"/>
    <row r="52" spans="5:5" ht="14.25" customHeight="1"/>
    <row r="53" spans="5:5" ht="14.25" customHeight="1">
      <c r="E53" s="18" t="s">
        <v>13</v>
      </c>
    </row>
    <row r="54" spans="5:5" ht="14.25" customHeight="1">
      <c r="E54" s="14" t="s">
        <v>13</v>
      </c>
    </row>
    <row r="55" spans="5:5" ht="14.25" customHeight="1"/>
    <row r="56" spans="5:5" ht="14.25" customHeight="1"/>
    <row r="57" spans="5:5" ht="14.25" customHeight="1"/>
    <row r="58" spans="5:5" ht="14.25" customHeight="1"/>
    <row r="59" spans="5:5" ht="14.25" customHeight="1"/>
    <row r="60" spans="5:5" ht="14.25" customHeight="1"/>
    <row r="61" spans="5:5" ht="14.25" customHeight="1"/>
    <row r="62" spans="5:5" ht="14.25" customHeight="1"/>
    <row r="63" spans="5:5" ht="14.25" customHeight="1"/>
    <row r="64" spans="5:5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D29:E29"/>
    <mergeCell ref="F29:G29"/>
    <mergeCell ref="D41:E41"/>
    <mergeCell ref="C2:M2"/>
    <mergeCell ref="D6:E6"/>
    <mergeCell ref="F6:G6"/>
    <mergeCell ref="D18:E18"/>
    <mergeCell ref="F18:G18"/>
  </mergeCells>
  <pageMargins left="0.70866141732283472" right="0.70866141732283472" top="0.74803149606299213" bottom="0.74803149606299213" header="0" footer="0"/>
  <pageSetup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P1000"/>
  <sheetViews>
    <sheetView workbookViewId="0"/>
  </sheetViews>
  <sheetFormatPr baseColWidth="10" defaultColWidth="14.42578125" defaultRowHeight="15" customHeight="1"/>
  <cols>
    <col min="1" max="2" width="11.42578125" customWidth="1"/>
    <col min="3" max="3" width="23.28515625" customWidth="1"/>
    <col min="4" max="6" width="11.42578125" customWidth="1"/>
    <col min="7" max="7" width="11.7109375" customWidth="1"/>
    <col min="8" max="8" width="11.42578125" customWidth="1"/>
    <col min="9" max="9" width="11.7109375" customWidth="1"/>
    <col min="10" max="10" width="11.42578125" customWidth="1"/>
    <col min="11" max="26" width="10.7109375" customWidth="1"/>
  </cols>
  <sheetData>
    <row r="1" spans="3:16" ht="14.25" customHeight="1"/>
    <row r="2" spans="3:16" ht="134.25" customHeight="1">
      <c r="C2" s="29" t="s">
        <v>14</v>
      </c>
      <c r="D2" s="30"/>
      <c r="E2" s="30"/>
      <c r="F2" s="30"/>
      <c r="G2" s="30"/>
      <c r="H2" s="30"/>
      <c r="I2" s="30"/>
      <c r="J2" s="30"/>
      <c r="K2" s="30"/>
      <c r="L2" s="30"/>
      <c r="M2" s="31"/>
      <c r="N2" s="19"/>
      <c r="O2" s="19"/>
      <c r="P2" s="19"/>
    </row>
    <row r="3" spans="3:16" ht="14.25" customHeight="1">
      <c r="H3" s="1"/>
    </row>
    <row r="4" spans="3:16" ht="39.75" customHeight="1">
      <c r="C4" s="20"/>
      <c r="D4" s="20"/>
      <c r="E4" s="20"/>
      <c r="F4" s="20"/>
      <c r="G4" s="20"/>
      <c r="H4" s="20"/>
      <c r="I4" s="20"/>
      <c r="J4" s="20"/>
      <c r="K4" s="21"/>
      <c r="L4" s="21"/>
      <c r="M4" s="21"/>
    </row>
    <row r="5" spans="3:16" ht="14.25" customHeight="1">
      <c r="C5" s="22"/>
      <c r="D5" s="35" t="s">
        <v>15</v>
      </c>
      <c r="E5" s="34"/>
      <c r="F5" s="35" t="s">
        <v>16</v>
      </c>
      <c r="G5" s="34"/>
    </row>
    <row r="6" spans="3:16" ht="14.25" customHeight="1">
      <c r="C6" s="23" t="s">
        <v>3</v>
      </c>
      <c r="D6" s="24">
        <f>+E6/E10</f>
        <v>6.9845751655191399E-2</v>
      </c>
      <c r="E6" s="6">
        <v>62003.09</v>
      </c>
      <c r="F6" s="25">
        <f>+G6/G10</f>
        <v>4.8024865316750182E-2</v>
      </c>
      <c r="G6" s="6">
        <v>102253.09</v>
      </c>
    </row>
    <row r="7" spans="3:16" ht="14.25" customHeight="1">
      <c r="C7" s="23" t="s">
        <v>6</v>
      </c>
      <c r="D7" s="24">
        <f>+E7/E10</f>
        <v>1.6999439741074426E-2</v>
      </c>
      <c r="E7" s="6">
        <v>15090.65</v>
      </c>
      <c r="F7" s="25">
        <f>+G7/G10</f>
        <v>3.6426081276169184E-2</v>
      </c>
      <c r="G7" s="6">
        <v>77557.31</v>
      </c>
    </row>
    <row r="8" spans="3:16" ht="14.25" customHeight="1">
      <c r="C8" s="23" t="s">
        <v>7</v>
      </c>
      <c r="D8" s="24">
        <f>+E8/E10</f>
        <v>8.7965100943766215E-3</v>
      </c>
      <c r="E8" s="6">
        <f>7862.01-53.22</f>
        <v>7808.79</v>
      </c>
      <c r="F8" s="25">
        <f>+G8/G10</f>
        <v>1.5147045063678205E-2</v>
      </c>
      <c r="G8" s="6">
        <v>32250.63</v>
      </c>
    </row>
    <row r="9" spans="3:16" ht="14.25" customHeight="1">
      <c r="C9" s="23" t="s">
        <v>8</v>
      </c>
      <c r="D9" s="24">
        <f>+E9/E10</f>
        <v>0.90435829850935756</v>
      </c>
      <c r="E9" s="6">
        <f>53.22+802758.8</f>
        <v>802812.02</v>
      </c>
      <c r="F9" s="25">
        <f>+G9/G10</f>
        <v>0.90040200834340256</v>
      </c>
      <c r="G9" s="6">
        <v>1917108.71</v>
      </c>
    </row>
    <row r="10" spans="3:16" ht="14.25" customHeight="1">
      <c r="C10" s="26" t="s">
        <v>9</v>
      </c>
      <c r="D10" s="27">
        <f t="shared" ref="D10:G10" si="0">SUM(D6:D9)</f>
        <v>1</v>
      </c>
      <c r="E10" s="9">
        <f t="shared" si="0"/>
        <v>887714.55</v>
      </c>
      <c r="F10" s="28">
        <f t="shared" si="0"/>
        <v>1.0000000000000002</v>
      </c>
      <c r="G10" s="9">
        <f t="shared" si="0"/>
        <v>2129169.7399999998</v>
      </c>
    </row>
    <row r="11" spans="3:16" ht="14.25" customHeight="1"/>
    <row r="12" spans="3:16" ht="14.25" customHeight="1"/>
    <row r="13" spans="3:16" ht="14.25" customHeight="1"/>
    <row r="14" spans="3:16" ht="14.25" customHeight="1"/>
    <row r="15" spans="3:16" ht="14.25" customHeight="1"/>
    <row r="16" spans="3:16" ht="14.25" customHeight="1">
      <c r="C16" s="20"/>
      <c r="D16" s="20"/>
      <c r="E16" s="20"/>
      <c r="F16" s="20"/>
      <c r="G16" s="20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C2:M2"/>
    <mergeCell ref="D5:E5"/>
    <mergeCell ref="F5:G5"/>
  </mergeCells>
  <pageMargins left="0.70000000000000007" right="0.7000000000000000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P1000"/>
  <sheetViews>
    <sheetView workbookViewId="0"/>
  </sheetViews>
  <sheetFormatPr baseColWidth="10" defaultColWidth="14.42578125" defaultRowHeight="15" customHeight="1"/>
  <cols>
    <col min="1" max="2" width="11.42578125" customWidth="1"/>
    <col min="3" max="3" width="23.28515625" customWidth="1"/>
    <col min="4" max="6" width="11.42578125" customWidth="1"/>
    <col min="7" max="7" width="11.7109375" customWidth="1"/>
    <col min="8" max="9" width="11.42578125" customWidth="1"/>
    <col min="10" max="10" width="13.140625" customWidth="1"/>
    <col min="11" max="11" width="11.7109375" customWidth="1"/>
    <col min="12" max="12" width="11.42578125" customWidth="1"/>
    <col min="13" max="26" width="10.7109375" customWidth="1"/>
  </cols>
  <sheetData>
    <row r="1" spans="3:16" ht="14.25" customHeight="1"/>
    <row r="2" spans="3:16" ht="14.25" customHeight="1">
      <c r="H2" s="1"/>
    </row>
    <row r="3" spans="3:16" ht="134.25" customHeight="1">
      <c r="C3" s="29" t="s">
        <v>17</v>
      </c>
      <c r="D3" s="30"/>
      <c r="E3" s="30"/>
      <c r="F3" s="30"/>
      <c r="G3" s="30"/>
      <c r="H3" s="30"/>
      <c r="I3" s="30"/>
      <c r="J3" s="30"/>
      <c r="K3" s="30"/>
      <c r="L3" s="30"/>
      <c r="M3" s="31"/>
      <c r="N3" s="19"/>
      <c r="O3" s="19"/>
      <c r="P3" s="19"/>
    </row>
    <row r="4" spans="3:16" ht="39.75" customHeight="1">
      <c r="C4" s="20"/>
      <c r="D4" s="20"/>
      <c r="E4" s="20"/>
      <c r="F4" s="20"/>
      <c r="G4" s="20"/>
      <c r="H4" s="20"/>
      <c r="I4" s="20"/>
      <c r="J4" s="20"/>
      <c r="K4" s="21"/>
      <c r="L4" s="21"/>
      <c r="M4" s="21"/>
    </row>
    <row r="5" spans="3:16" ht="14.25" customHeight="1">
      <c r="C5" s="2"/>
      <c r="D5" s="32" t="s">
        <v>18</v>
      </c>
      <c r="E5" s="33"/>
      <c r="F5" s="32" t="s">
        <v>16</v>
      </c>
      <c r="G5" s="34"/>
    </row>
    <row r="6" spans="3:16" ht="14.25" customHeight="1">
      <c r="C6" s="3" t="s">
        <v>3</v>
      </c>
      <c r="D6" s="15">
        <f>+E6/E10</f>
        <v>0</v>
      </c>
      <c r="E6" s="6">
        <v>0</v>
      </c>
      <c r="F6" s="15">
        <f>+G6/G10</f>
        <v>3.2424325229854029E-2</v>
      </c>
      <c r="G6" s="6">
        <v>40250</v>
      </c>
    </row>
    <row r="7" spans="3:16" ht="14.25" customHeight="1">
      <c r="C7" s="3" t="s">
        <v>6</v>
      </c>
      <c r="D7" s="15">
        <f>+E7/E10</f>
        <v>2.2946441217021041E-2</v>
      </c>
      <c r="E7" s="6">
        <v>6647.52</v>
      </c>
      <c r="F7" s="15">
        <f>+G7/G10</f>
        <v>5.032147328851462E-2</v>
      </c>
      <c r="G7" s="6">
        <v>62466.66</v>
      </c>
    </row>
    <row r="8" spans="3:16" ht="14.25" customHeight="1">
      <c r="C8" s="3" t="s">
        <v>7</v>
      </c>
      <c r="D8" s="15">
        <f>+E8/E10</f>
        <v>2.9061204973289182E-2</v>
      </c>
      <c r="E8" s="6">
        <v>8418.9500000000007</v>
      </c>
      <c r="F8" s="15">
        <f>+G8/G10</f>
        <v>1.9606542373312542E-2</v>
      </c>
      <c r="G8" s="6">
        <v>24338.62</v>
      </c>
    </row>
    <row r="9" spans="3:16" ht="14.25" customHeight="1">
      <c r="C9" s="3" t="s">
        <v>8</v>
      </c>
      <c r="D9" s="15">
        <f>+E9/E10</f>
        <v>0.94799228477208997</v>
      </c>
      <c r="E9" s="6">
        <v>274630.71999999997</v>
      </c>
      <c r="F9" s="15">
        <f>+G9/G10</f>
        <v>0.89764765910831879</v>
      </c>
      <c r="G9" s="6">
        <v>1114296.69</v>
      </c>
    </row>
    <row r="10" spans="3:16" ht="14.25" customHeight="1">
      <c r="C10" s="7" t="s">
        <v>9</v>
      </c>
      <c r="D10" s="17">
        <f>SUM(D6:D9)</f>
        <v>0.99999993096240014</v>
      </c>
      <c r="E10" s="13">
        <v>289697.21000000002</v>
      </c>
      <c r="F10" s="17">
        <f t="shared" ref="F10:G10" si="0">SUM(F6:F9)</f>
        <v>1</v>
      </c>
      <c r="G10" s="9">
        <f t="shared" si="0"/>
        <v>1241351.97</v>
      </c>
    </row>
    <row r="11" spans="3:16" ht="14.25" customHeight="1">
      <c r="E11" s="18" t="s">
        <v>13</v>
      </c>
    </row>
    <row r="12" spans="3:16" ht="14.25" customHeight="1">
      <c r="E12" s="14" t="s">
        <v>13</v>
      </c>
    </row>
    <row r="13" spans="3:16" ht="14.25" customHeight="1"/>
    <row r="14" spans="3:16" ht="14.25" customHeight="1"/>
    <row r="15" spans="3:16" ht="14.25" customHeight="1"/>
    <row r="16" spans="3: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C3:M3"/>
    <mergeCell ref="D5:E5"/>
    <mergeCell ref="F5:G5"/>
  </mergeCells>
  <pageMargins left="0.70000000000000007" right="0.7000000000000000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M1000"/>
  <sheetViews>
    <sheetView workbookViewId="0"/>
  </sheetViews>
  <sheetFormatPr baseColWidth="10" defaultColWidth="14.42578125" defaultRowHeight="15" customHeight="1"/>
  <cols>
    <col min="1" max="2" width="11.42578125" customWidth="1"/>
    <col min="3" max="3" width="23.28515625" customWidth="1"/>
    <col min="4" max="4" width="11.85546875" customWidth="1"/>
    <col min="5" max="5" width="11.42578125" customWidth="1"/>
    <col min="6" max="26" width="10.7109375" customWidth="1"/>
  </cols>
  <sheetData>
    <row r="1" spans="3:13" ht="14.25" customHeight="1"/>
    <row r="2" spans="3:13" ht="14.25" customHeight="1">
      <c r="H2" s="1"/>
    </row>
    <row r="3" spans="3:13" ht="111" customHeight="1">
      <c r="C3" s="29" t="s">
        <v>19</v>
      </c>
      <c r="D3" s="30"/>
      <c r="E3" s="30"/>
      <c r="F3" s="30"/>
      <c r="G3" s="30"/>
      <c r="H3" s="30"/>
      <c r="I3" s="30"/>
      <c r="J3" s="30"/>
      <c r="K3" s="30"/>
      <c r="L3" s="30"/>
      <c r="M3" s="31"/>
    </row>
    <row r="4" spans="3:13" ht="39.75" customHeight="1">
      <c r="C4" s="20"/>
      <c r="D4" s="20"/>
      <c r="E4" s="20"/>
      <c r="F4" s="20"/>
      <c r="G4" s="20"/>
      <c r="H4" s="20"/>
      <c r="I4" s="20"/>
      <c r="J4" s="20"/>
      <c r="K4" s="21"/>
      <c r="L4" s="21"/>
      <c r="M4" s="21"/>
    </row>
    <row r="5" spans="3:13" ht="14.25" customHeight="1">
      <c r="C5" s="2"/>
      <c r="D5" s="32" t="s">
        <v>20</v>
      </c>
      <c r="E5" s="33"/>
      <c r="F5" s="32" t="s">
        <v>16</v>
      </c>
      <c r="G5" s="34"/>
    </row>
    <row r="6" spans="3:13" ht="14.25" customHeight="1">
      <c r="C6" s="3" t="s">
        <v>3</v>
      </c>
      <c r="D6" s="4">
        <f>+E6/E10</f>
        <v>3.1348671026785915E-2</v>
      </c>
      <c r="E6" s="6">
        <v>14450</v>
      </c>
      <c r="F6" s="4">
        <f>+G6/G10</f>
        <v>4.2294737831627918E-2</v>
      </c>
      <c r="G6" s="6">
        <v>40250</v>
      </c>
    </row>
    <row r="7" spans="3:13" ht="14.25" customHeight="1">
      <c r="C7" s="3" t="s">
        <v>6</v>
      </c>
      <c r="D7" s="4">
        <f>+E7/E10</f>
        <v>6.9534997027191431E-2</v>
      </c>
      <c r="E7" s="6">
        <v>32051.78</v>
      </c>
      <c r="F7" s="4">
        <f>+G7/G10</f>
        <v>5.8655088493568937E-2</v>
      </c>
      <c r="G7" s="6">
        <v>55819.41</v>
      </c>
    </row>
    <row r="8" spans="3:13" ht="14.25" customHeight="1">
      <c r="C8" s="3" t="s">
        <v>7</v>
      </c>
      <c r="D8" s="4">
        <f>+E8/E10</f>
        <v>1.7113771030782054E-2</v>
      </c>
      <c r="E8" s="6">
        <v>7888.5</v>
      </c>
      <c r="F8" s="4">
        <f>+G8/G10</f>
        <v>1.6728383183137276E-2</v>
      </c>
      <c r="G8" s="6">
        <v>15919.65</v>
      </c>
    </row>
    <row r="9" spans="3:13" ht="14.25" customHeight="1">
      <c r="C9" s="3" t="s">
        <v>8</v>
      </c>
      <c r="D9" s="4">
        <f>+E9/E10</f>
        <v>0.88200256091524065</v>
      </c>
      <c r="E9" s="6">
        <v>406554.3</v>
      </c>
      <c r="F9" s="4">
        <f>+G9/G10</f>
        <v>0.88232179049166581</v>
      </c>
      <c r="G9" s="6">
        <v>839665.97</v>
      </c>
    </row>
    <row r="10" spans="3:13" ht="14.25" customHeight="1">
      <c r="C10" s="7" t="s">
        <v>9</v>
      </c>
      <c r="D10" s="8">
        <f t="shared" ref="D10:G10" si="0">SUM(D6:D9)</f>
        <v>1</v>
      </c>
      <c r="E10" s="9">
        <f t="shared" si="0"/>
        <v>460944.57999999996</v>
      </c>
      <c r="F10" s="8">
        <f t="shared" si="0"/>
        <v>1</v>
      </c>
      <c r="G10" s="9">
        <f t="shared" si="0"/>
        <v>951655.03</v>
      </c>
    </row>
    <row r="11" spans="3:13" ht="14.25" customHeight="1"/>
    <row r="12" spans="3:13" ht="14.25" customHeight="1"/>
    <row r="13" spans="3:13" ht="14.25" customHeight="1"/>
    <row r="14" spans="3:13" ht="14.25" customHeight="1"/>
    <row r="15" spans="3:13" ht="14.25" customHeight="1">
      <c r="E15" s="18" t="s">
        <v>13</v>
      </c>
    </row>
    <row r="16" spans="3:13" ht="14.25" customHeight="1">
      <c r="E16" s="14" t="s">
        <v>13</v>
      </c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C3:M3"/>
    <mergeCell ref="D5:E5"/>
    <mergeCell ref="F5:G5"/>
  </mergeCells>
  <pageMargins left="0.70000000000000007" right="0.7000000000000000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P1000"/>
  <sheetViews>
    <sheetView workbookViewId="0"/>
  </sheetViews>
  <sheetFormatPr baseColWidth="10" defaultColWidth="14.42578125" defaultRowHeight="15" customHeight="1"/>
  <cols>
    <col min="1" max="2" width="11.42578125" customWidth="1"/>
    <col min="3" max="3" width="23.28515625" customWidth="1"/>
    <col min="4" max="4" width="11.42578125" customWidth="1"/>
    <col min="5" max="26" width="10.7109375" customWidth="1"/>
  </cols>
  <sheetData>
    <row r="1" spans="3:16" ht="14.25" customHeight="1"/>
    <row r="2" spans="3:16" ht="134.25" customHeight="1">
      <c r="C2" s="29" t="s">
        <v>21</v>
      </c>
      <c r="D2" s="30"/>
      <c r="E2" s="30"/>
      <c r="F2" s="30"/>
      <c r="G2" s="30"/>
      <c r="H2" s="30"/>
      <c r="I2" s="30"/>
      <c r="J2" s="30"/>
      <c r="K2" s="30"/>
      <c r="L2" s="30"/>
      <c r="M2" s="31"/>
      <c r="N2" s="19"/>
      <c r="O2" s="19"/>
      <c r="P2" s="19"/>
    </row>
    <row r="3" spans="3:16" ht="14.25" customHeight="1"/>
    <row r="4" spans="3:16" ht="14.25" customHeight="1">
      <c r="H4" s="1"/>
    </row>
    <row r="5" spans="3:16" ht="39.75" customHeight="1">
      <c r="C5" s="20"/>
      <c r="D5" s="20"/>
      <c r="E5" s="20"/>
      <c r="F5" s="20"/>
      <c r="G5" s="20"/>
      <c r="H5" s="20"/>
      <c r="I5" s="20"/>
      <c r="J5" s="20"/>
      <c r="K5" s="21"/>
      <c r="L5" s="21"/>
      <c r="M5" s="21"/>
    </row>
    <row r="6" spans="3:16" ht="14.25" customHeight="1">
      <c r="C6" s="2"/>
      <c r="D6" s="32" t="s">
        <v>22</v>
      </c>
      <c r="E6" s="34"/>
    </row>
    <row r="7" spans="3:16" ht="14.25" customHeight="1">
      <c r="C7" s="3" t="s">
        <v>3</v>
      </c>
      <c r="D7" s="15">
        <f>+E7/E11</f>
        <v>5.2576859114681504E-2</v>
      </c>
      <c r="E7" s="6">
        <v>25800</v>
      </c>
    </row>
    <row r="8" spans="3:16" ht="14.25" customHeight="1">
      <c r="C8" s="3" t="s">
        <v>6</v>
      </c>
      <c r="D8" s="15">
        <f>+E8/E11</f>
        <v>4.8434617761547151E-2</v>
      </c>
      <c r="E8" s="6">
        <v>23767.360000000001</v>
      </c>
    </row>
    <row r="9" spans="3:16" ht="14.25" customHeight="1">
      <c r="C9" s="3" t="s">
        <v>7</v>
      </c>
      <c r="D9" s="15">
        <f>+E9/E11</f>
        <v>1.6366381475925361E-2</v>
      </c>
      <c r="E9" s="6">
        <v>8031.15</v>
      </c>
    </row>
    <row r="10" spans="3:16" ht="14.25" customHeight="1">
      <c r="C10" s="3" t="s">
        <v>8</v>
      </c>
      <c r="D10" s="15">
        <f>+E10/E11</f>
        <v>0.88262214164784591</v>
      </c>
      <c r="E10" s="6">
        <v>433111.67</v>
      </c>
    </row>
    <row r="11" spans="3:16" ht="14.25" customHeight="1">
      <c r="C11" s="7" t="s">
        <v>9</v>
      </c>
      <c r="D11" s="17">
        <f t="shared" ref="D11:E11" si="0">SUM(D7:D10)</f>
        <v>1</v>
      </c>
      <c r="E11" s="9">
        <f t="shared" si="0"/>
        <v>490710.18</v>
      </c>
    </row>
    <row r="12" spans="3:16" ht="14.25" customHeight="1"/>
    <row r="13" spans="3:16" ht="14.25" customHeight="1"/>
    <row r="14" spans="3:16" ht="14.25" customHeight="1"/>
    <row r="15" spans="3:16" ht="14.25" customHeight="1"/>
    <row r="16" spans="3:16" ht="14.25" customHeight="1">
      <c r="E16" s="18" t="s">
        <v>13</v>
      </c>
    </row>
    <row r="17" spans="5:5" ht="14.25" customHeight="1">
      <c r="E17" s="14" t="s">
        <v>13</v>
      </c>
    </row>
    <row r="18" spans="5:5" ht="14.25" customHeight="1"/>
    <row r="19" spans="5:5" ht="14.25" customHeight="1"/>
    <row r="20" spans="5:5" ht="14.25" customHeight="1"/>
    <row r="21" spans="5:5" ht="14.25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C2:M2"/>
    <mergeCell ref="D6:E6"/>
  </mergeCells>
  <pageMargins left="0.70000000000000007" right="0.7000000000000000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2023</vt:lpstr>
      <vt:lpstr>4_TRIMESTRE_2019_</vt:lpstr>
      <vt:lpstr>3_TRIMESTRE_2019_</vt:lpstr>
      <vt:lpstr>2_TRIMESTRES_2019</vt:lpstr>
      <vt:lpstr>1_TRIMESTRE_2019</vt:lpstr>
      <vt:lpstr>'2023'!Área_de_impresión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Gregorio Rodríguez</cp:lastModifiedBy>
  <cp:lastPrinted>2025-04-11T08:27:29Z</cp:lastPrinted>
  <dcterms:modified xsi:type="dcterms:W3CDTF">2025-04-11T08:28:15Z</dcterms:modified>
</cp:coreProperties>
</file>