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drawings/drawing3.xml" ContentType="application/vnd.openxmlformats-officedocument.drawing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drawings/drawing5.xml" ContentType="application/vnd.openxmlformats-officedocument.drawing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jgregorio.rodriguez\Downloads\"/>
    </mc:Choice>
  </mc:AlternateContent>
  <xr:revisionPtr revIDLastSave="0" documentId="13_ncr:1_{0CC676F1-1157-4EA1-9D9A-E97A5389E57F}" xr6:coauthVersionLast="47" xr6:coauthVersionMax="47" xr10:uidLastSave="{00000000-0000-0000-0000-000000000000}"/>
  <bookViews>
    <workbookView xWindow="25080" yWindow="-120" windowWidth="25440" windowHeight="15270" xr2:uid="{00000000-000D-0000-FFFF-FFFF00000000}"/>
  </bookViews>
  <sheets>
    <sheet name="2024" sheetId="1" r:id="rId1"/>
    <sheet name="4_TRIMESTRE_2019_" sheetId="2" state="hidden" r:id="rId2"/>
    <sheet name="3_TRIMESTRE_2019_" sheetId="3" state="hidden" r:id="rId3"/>
    <sheet name="2_TRIMESTRES_2019" sheetId="4" state="hidden" r:id="rId4"/>
    <sheet name="1_TRIMESTRE_2019" sheetId="5" state="hidden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5" l="1"/>
  <c r="D8" i="5" s="1"/>
  <c r="G10" i="4"/>
  <c r="F9" i="4" s="1"/>
  <c r="E10" i="4"/>
  <c r="D9" i="4" s="1"/>
  <c r="D10" i="4" s="1"/>
  <c r="D8" i="4"/>
  <c r="D7" i="4"/>
  <c r="D6" i="4"/>
  <c r="G10" i="3"/>
  <c r="F9" i="3"/>
  <c r="D9" i="3"/>
  <c r="F8" i="3"/>
  <c r="D8" i="3"/>
  <c r="F7" i="3"/>
  <c r="D7" i="3"/>
  <c r="D10" i="3" s="1"/>
  <c r="F6" i="3"/>
  <c r="F10" i="3" s="1"/>
  <c r="D6" i="3"/>
  <c r="G10" i="2"/>
  <c r="F8" i="2" s="1"/>
  <c r="E10" i="2"/>
  <c r="D7" i="2" s="1"/>
  <c r="F9" i="2"/>
  <c r="E9" i="2"/>
  <c r="D9" i="2" s="1"/>
  <c r="E8" i="2"/>
  <c r="F7" i="2"/>
  <c r="F6" i="2"/>
  <c r="F10" i="2" s="1"/>
  <c r="D6" i="2"/>
  <c r="E42" i="1"/>
  <c r="D41" i="1"/>
  <c r="D40" i="1"/>
  <c r="D39" i="1"/>
  <c r="D38" i="1"/>
  <c r="D42" i="1" s="1"/>
  <c r="G32" i="1"/>
  <c r="F31" i="1" s="1"/>
  <c r="E32" i="1"/>
  <c r="D31" i="1" s="1"/>
  <c r="G31" i="1"/>
  <c r="G30" i="1"/>
  <c r="G29" i="1"/>
  <c r="F29" i="1" s="1"/>
  <c r="G28" i="1"/>
  <c r="E22" i="1"/>
  <c r="D19" i="1" s="1"/>
  <c r="G21" i="1"/>
  <c r="D21" i="1"/>
  <c r="G20" i="1"/>
  <c r="D20" i="1"/>
  <c r="G18" i="1"/>
  <c r="E12" i="1"/>
  <c r="G11" i="1"/>
  <c r="F11" i="1" s="1"/>
  <c r="D11" i="1"/>
  <c r="G10" i="1"/>
  <c r="D10" i="1"/>
  <c r="G9" i="1"/>
  <c r="D9" i="1"/>
  <c r="G8" i="1"/>
  <c r="G12" i="1" s="1"/>
  <c r="F9" i="1" s="1"/>
  <c r="D8" i="1"/>
  <c r="D12" i="1" s="1"/>
  <c r="F10" i="1" l="1"/>
  <c r="F6" i="4"/>
  <c r="F28" i="1"/>
  <c r="F8" i="4"/>
  <c r="G19" i="1"/>
  <c r="D10" i="5"/>
  <c r="D28" i="1"/>
  <c r="D8" i="2"/>
  <c r="D10" i="2" s="1"/>
  <c r="F7" i="4"/>
  <c r="D9" i="5"/>
  <c r="D29" i="1"/>
  <c r="D30" i="1"/>
  <c r="F8" i="1"/>
  <c r="F12" i="1" s="1"/>
  <c r="F30" i="1"/>
  <c r="D18" i="1"/>
  <c r="D22" i="1" s="1"/>
  <c r="D7" i="5"/>
  <c r="D11" i="5" s="1"/>
  <c r="F32" i="1" l="1"/>
  <c r="D32" i="1"/>
  <c r="G22" i="1"/>
  <c r="F10" i="4"/>
  <c r="F18" i="1" l="1"/>
  <c r="F21" i="1"/>
  <c r="F20" i="1"/>
  <c r="F19" i="1"/>
  <c r="F22" i="1" l="1"/>
</calcChain>
</file>

<file path=xl/sharedStrings.xml><?xml version="1.0" encoding="utf-8"?>
<sst xmlns="http://schemas.openxmlformats.org/spreadsheetml/2006/main" count="67" uniqueCount="24">
  <si>
    <r>
      <rPr>
        <b/>
        <sz val="30"/>
        <color rgb="FF000000"/>
        <rFont val="Calibri"/>
        <family val="2"/>
      </rPr>
      <t xml:space="preserve">CONTRATACIONES REALIZADAS EN 2024                                                                      </t>
    </r>
    <r>
      <rPr>
        <b/>
        <sz val="11"/>
        <color rgb="FF000000"/>
        <rFont val="Calibri"/>
        <family val="2"/>
      </rPr>
      <t>(Para dar cumplimiento al artículo 28, apartado 2.B, de la Ley Canaria de Transparencia y de acceso a la información pública y a al Ley de Contratos del Sector Público)</t>
    </r>
  </si>
  <si>
    <t>Cuarto trimestre 2024</t>
  </si>
  <si>
    <t>Acumulado 2024</t>
  </si>
  <si>
    <t>Abierto</t>
  </si>
  <si>
    <t>Abierto simplificado</t>
  </si>
  <si>
    <t>Abierto super simplificado</t>
  </si>
  <si>
    <t>Adjudicación directa</t>
  </si>
  <si>
    <t xml:space="preserve">Total </t>
  </si>
  <si>
    <t>Tercer trimestre 2024</t>
  </si>
  <si>
    <t>Segundo trimestre 2024</t>
  </si>
  <si>
    <t>Primer trimestre 2024</t>
  </si>
  <si>
    <t xml:space="preserve"> </t>
  </si>
  <si>
    <r>
      <rPr>
        <b/>
        <sz val="30"/>
        <color rgb="FF000000"/>
        <rFont val="Calibri"/>
        <family val="2"/>
      </rPr>
      <t xml:space="preserve">CONTRATACIONES REALIZADAS EN CUARTO TRIMESTRE 2019                                                                                                   </t>
    </r>
    <r>
      <rPr>
        <b/>
        <sz val="11"/>
        <color rgb="FF000000"/>
        <rFont val="Calibri"/>
        <family val="2"/>
      </rPr>
      <t>(Para dar cumplimiento al artículo 28, apartado 2.B, de la Ley Canaria de Transparencia y de acceso a la información pública y a al Ley de Contratos del Sector Público)</t>
    </r>
  </si>
  <si>
    <t>Cuarto trimestre 2019</t>
  </si>
  <si>
    <t>Acumulado 2019</t>
  </si>
  <si>
    <t>Negociado</t>
  </si>
  <si>
    <t>Adherido Gobierno</t>
  </si>
  <si>
    <t>Contratos menores</t>
  </si>
  <si>
    <r>
      <rPr>
        <b/>
        <sz val="30"/>
        <color rgb="FF000000"/>
        <rFont val="Calibri"/>
        <family val="2"/>
      </rPr>
      <t xml:space="preserve">CONTRATACIONES REALIZADAS EN TERCER TRIMESTRE 2019                                                                                                   </t>
    </r>
    <r>
      <rPr>
        <b/>
        <sz val="11"/>
        <color rgb="FF000000"/>
        <rFont val="Calibri"/>
        <family val="2"/>
      </rPr>
      <t>(Para dar cumplimiento al artículo 28, apartado 2.B, de la Ley Canaria de Transparencia y de acceso a la información pública y a al Ley de Contratos del Sector Público)</t>
    </r>
  </si>
  <si>
    <t>Tercer trimestre 2019</t>
  </si>
  <si>
    <r>
      <rPr>
        <b/>
        <sz val="30"/>
        <color rgb="FF000000"/>
        <rFont val="Calibri"/>
        <family val="2"/>
      </rPr>
      <t xml:space="preserve">CONTRATACIONES REALIZADAS EN SEGUNDO TRIMESTRE 2019                                                                                                   </t>
    </r>
    <r>
      <rPr>
        <b/>
        <sz val="11"/>
        <color rgb="FF000000"/>
        <rFont val="Calibri"/>
        <family val="2"/>
      </rPr>
      <t>(Para dar cumplimiento al artículo 28, apartado 2.B, de la Ley Canaria de Transparencia y de acceso a la información pública y a al Ley de Contratos del Sector Público)</t>
    </r>
  </si>
  <si>
    <t>Segundo trimestre 2019</t>
  </si>
  <si>
    <r>
      <rPr>
        <b/>
        <sz val="30"/>
        <color rgb="FF000000"/>
        <rFont val="Calibri"/>
        <family val="2"/>
      </rPr>
      <t xml:space="preserve">CONTRATACIONES REALIZADAS EN PRIMER TRIMESTRE 2019                                                                                                   </t>
    </r>
    <r>
      <rPr>
        <b/>
        <sz val="11"/>
        <color rgb="FF000000"/>
        <rFont val="Calibri"/>
        <family val="2"/>
      </rPr>
      <t>(Para dar cumplimiento al artículo 28, apartado 2.B, de la Ley Canaria de Transparencia y de acceso a la información pública y a al Ley de Contratos del Sector Público)</t>
    </r>
  </si>
  <si>
    <t>Primer trimestre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</si>
</sst>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scheme val="minor"/>
    </font>
    <font>
      <sz val="11"/>
      <color rgb="FF000000"/>
      <name val="Calibri"/>
      <family val="2"/>
    </font>
    <font>
      <b/>
      <sz val="30"/>
      <color rgb="FF000000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</font>
    <font>
      <b/>
      <sz val="14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36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 applyAlignment="1">
      <alignment wrapText="1"/>
    </xf>
    <xf numFmtId="0" fontId="1" fillId="0" borderId="4" xfId="0" applyFont="1" applyBorder="1"/>
    <xf numFmtId="0" fontId="5" fillId="0" borderId="8" xfId="0" applyFont="1" applyBorder="1" applyAlignment="1">
      <alignment horizontal="center" vertical="center" wrapText="1"/>
    </xf>
    <xf numFmtId="10" fontId="1" fillId="0" borderId="9" xfId="0" applyNumberFormat="1" applyFont="1" applyBorder="1" applyAlignment="1">
      <alignment horizontal="right"/>
    </xf>
    <xf numFmtId="4" fontId="1" fillId="0" borderId="10" xfId="0" applyNumberFormat="1" applyFont="1" applyBorder="1"/>
    <xf numFmtId="0" fontId="5" fillId="0" borderId="11" xfId="0" applyFont="1" applyBorder="1" applyAlignment="1">
      <alignment horizontal="right" vertical="center"/>
    </xf>
    <xf numFmtId="10" fontId="4" fillId="0" borderId="12" xfId="0" applyNumberFormat="1" applyFont="1" applyBorder="1" applyAlignment="1">
      <alignment horizontal="right"/>
    </xf>
    <xf numFmtId="4" fontId="4" fillId="0" borderId="13" xfId="0" applyNumberFormat="1" applyFont="1" applyBorder="1"/>
    <xf numFmtId="0" fontId="5" fillId="0" borderId="0" xfId="0" applyFont="1" applyAlignment="1">
      <alignment horizontal="right" vertical="center"/>
    </xf>
    <xf numFmtId="10" fontId="4" fillId="0" borderId="0" xfId="0" applyNumberFormat="1" applyFont="1" applyAlignment="1">
      <alignment horizontal="right"/>
    </xf>
    <xf numFmtId="4" fontId="4" fillId="0" borderId="0" xfId="0" applyNumberFormat="1" applyFont="1"/>
    <xf numFmtId="4" fontId="1" fillId="0" borderId="0" xfId="0" applyNumberFormat="1" applyFont="1"/>
    <xf numFmtId="10" fontId="1" fillId="0" borderId="14" xfId="0" applyNumberFormat="1" applyFont="1" applyBorder="1"/>
    <xf numFmtId="10" fontId="4" fillId="0" borderId="12" xfId="0" applyNumberFormat="1" applyFont="1" applyBorder="1"/>
    <xf numFmtId="0" fontId="6" fillId="0" borderId="0" xfId="0" applyFont="1"/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/>
    <xf numFmtId="0" fontId="1" fillId="0" borderId="15" xfId="0" applyFont="1" applyBorder="1"/>
    <xf numFmtId="0" fontId="5" fillId="0" borderId="16" xfId="0" applyFont="1" applyBorder="1" applyAlignment="1">
      <alignment horizontal="center" vertical="center" wrapText="1"/>
    </xf>
    <xf numFmtId="10" fontId="1" fillId="0" borderId="8" xfId="0" applyNumberFormat="1" applyFont="1" applyBorder="1"/>
    <xf numFmtId="10" fontId="1" fillId="0" borderId="17" xfId="0" applyNumberFormat="1" applyFont="1" applyBorder="1"/>
    <xf numFmtId="0" fontId="5" fillId="0" borderId="18" xfId="0" applyFont="1" applyBorder="1" applyAlignment="1">
      <alignment horizontal="right" vertical="center"/>
    </xf>
    <xf numFmtId="10" fontId="4" fillId="0" borderId="11" xfId="0" applyNumberFormat="1" applyFont="1" applyBorder="1"/>
    <xf numFmtId="10" fontId="4" fillId="0" borderId="19" xfId="0" applyNumberFormat="1" applyFont="1" applyBorder="1"/>
    <xf numFmtId="4" fontId="4" fillId="0" borderId="12" xfId="0" applyNumberFormat="1" applyFont="1" applyBorder="1"/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0" borderId="1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400" b="0" i="0">
                <a:solidFill>
                  <a:srgbClr val="595959"/>
                </a:solidFill>
                <a:latin typeface="Calibri"/>
              </a:defRPr>
            </a:pPr>
            <a:r>
              <a:rPr lang="es-ES" sz="1400" b="0" i="0">
                <a:solidFill>
                  <a:srgbClr val="595959"/>
                </a:solidFill>
                <a:latin typeface="Calibri"/>
              </a:rPr>
              <a:t>Segundo trimestre 2024
</a:t>
            </a:r>
          </a:p>
        </c:rich>
      </c:tx>
      <c:layout>
        <c:manualLayout>
          <c:xMode val="edge"/>
          <c:yMode val="edge"/>
          <c:x val="0.21052305064663521"/>
          <c:y val="1.4131214656327039E-2"/>
        </c:manualLayout>
      </c:layout>
      <c:overlay val="0"/>
    </c:title>
    <c:autoTitleDeleted val="0"/>
    <c:view3D>
      <c:rotX val="50"/>
      <c:rotY val="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xMode val="edge"/>
          <c:yMode val="edge"/>
          <c:x val="0"/>
          <c:y val="0.36726074294008559"/>
          <c:w val="0.80663708096421616"/>
          <c:h val="0.54716520050018391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rgbClr val="5B9BD5"/>
              </a:solidFill>
            </c:spPr>
            <c:extLst>
              <c:ext xmlns:c16="http://schemas.microsoft.com/office/drawing/2014/chart" uri="{C3380CC4-5D6E-409C-BE32-E72D297353CC}">
                <c16:uniqueId val="{00000001-DA3D-431A-A7EC-3B8F486D1ECF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DA3D-431A-A7EC-3B8F486D1ECF}"/>
              </c:ext>
            </c:extLst>
          </c:dPt>
          <c:dPt>
            <c:idx val="2"/>
            <c:bubble3D val="0"/>
            <c:spPr>
              <a:solidFill>
                <a:srgbClr val="A5A5A5"/>
              </a:solidFill>
            </c:spPr>
            <c:extLst>
              <c:ext xmlns:c16="http://schemas.microsoft.com/office/drawing/2014/chart" uri="{C3380CC4-5D6E-409C-BE32-E72D297353CC}">
                <c16:uniqueId val="{00000005-DA3D-431A-A7EC-3B8F486D1ECF}"/>
              </c:ext>
            </c:extLst>
          </c:dPt>
          <c:dPt>
            <c:idx val="3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7-DA3D-431A-A7EC-3B8F486D1ECF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'2024'!$C$28:$C$31</c:f>
              <c:strCache>
                <c:ptCount val="4"/>
                <c:pt idx="0">
                  <c:v>Abierto</c:v>
                </c:pt>
                <c:pt idx="1">
                  <c:v>Abierto simplificado</c:v>
                </c:pt>
                <c:pt idx="2">
                  <c:v>Abierto super simplificado</c:v>
                </c:pt>
                <c:pt idx="3">
                  <c:v>Adjudicación directa</c:v>
                </c:pt>
              </c:strCache>
            </c:strRef>
          </c:cat>
          <c:val>
            <c:numRef>
              <c:f>'2024'!$D$28:$D$31</c:f>
              <c:numCache>
                <c:formatCode>0.00%</c:formatCode>
                <c:ptCount val="4"/>
                <c:pt idx="0">
                  <c:v>0.12884970811093194</c:v>
                </c:pt>
                <c:pt idx="1">
                  <c:v>0.23745836094475489</c:v>
                </c:pt>
                <c:pt idx="2">
                  <c:v>6.4775573741382708E-3</c:v>
                </c:pt>
                <c:pt idx="3">
                  <c:v>0.62721437357017495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A3D-431A-A7EC-3B8F486D1E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73356560776412427"/>
          <c:y val="0.54757284069089307"/>
        </c:manualLayout>
      </c:layout>
      <c:overlay val="0"/>
      <c:txPr>
        <a:bodyPr/>
        <a:lstStyle/>
        <a:p>
          <a:pPr lvl="0">
            <a:defRPr sz="900" b="0" i="0">
              <a:solidFill>
                <a:srgbClr val="595959"/>
              </a:solidFill>
              <a:latin typeface="Calibri"/>
            </a:defRPr>
          </a:pPr>
          <a:endParaRPr lang="es-ES"/>
        </a:p>
      </c:txPr>
    </c:legend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400" b="0" i="0">
                <a:solidFill>
                  <a:srgbClr val="595959"/>
                </a:solidFill>
                <a:latin typeface="Calibri"/>
              </a:defRPr>
            </a:pPr>
            <a:r>
              <a:rPr lang="es-ES" sz="1400" b="0" i="0">
                <a:solidFill>
                  <a:srgbClr val="595959"/>
                </a:solidFill>
                <a:latin typeface="Calibri"/>
              </a:rPr>
              <a:t>Primer trimestre 2024</a:t>
            </a:r>
          </a:p>
        </c:rich>
      </c:tx>
      <c:layout>
        <c:manualLayout>
          <c:xMode val="edge"/>
          <c:yMode val="edge"/>
          <c:x val="0.30941580106975486"/>
          <c:y val="2.3494914830933741E-2"/>
        </c:manualLayout>
      </c:layout>
      <c:overlay val="0"/>
    </c:title>
    <c:autoTitleDeleted val="0"/>
    <c:view3D>
      <c:rotX val="50"/>
      <c:rotY val="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xMode val="edge"/>
          <c:yMode val="edge"/>
          <c:x val="0"/>
          <c:y val="0.27756651882136929"/>
          <c:w val="1"/>
          <c:h val="0.53487514857758645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rgbClr val="5B9BD5"/>
              </a:solidFill>
            </c:spPr>
            <c:extLst>
              <c:ext xmlns:c16="http://schemas.microsoft.com/office/drawing/2014/chart" uri="{C3380CC4-5D6E-409C-BE32-E72D297353CC}">
                <c16:uniqueId val="{00000001-A2EF-430D-A98A-8277A57DB0A5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A2EF-430D-A98A-8277A57DB0A5}"/>
              </c:ext>
            </c:extLst>
          </c:dPt>
          <c:dPt>
            <c:idx val="2"/>
            <c:bubble3D val="0"/>
            <c:spPr>
              <a:solidFill>
                <a:srgbClr val="A5A5A5"/>
              </a:solidFill>
            </c:spPr>
            <c:extLst>
              <c:ext xmlns:c16="http://schemas.microsoft.com/office/drawing/2014/chart" uri="{C3380CC4-5D6E-409C-BE32-E72D297353CC}">
                <c16:uniqueId val="{00000005-A2EF-430D-A98A-8277A57DB0A5}"/>
              </c:ext>
            </c:extLst>
          </c:dPt>
          <c:dPt>
            <c:idx val="3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7-A2EF-430D-A98A-8277A57DB0A5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'2024'!$C$38:$C$41</c:f>
              <c:strCache>
                <c:ptCount val="4"/>
                <c:pt idx="0">
                  <c:v>Abierto</c:v>
                </c:pt>
                <c:pt idx="1">
                  <c:v>Abierto simplificado</c:v>
                </c:pt>
                <c:pt idx="2">
                  <c:v>Abierto super simplificado</c:v>
                </c:pt>
                <c:pt idx="3">
                  <c:v>Adjudicación directa</c:v>
                </c:pt>
              </c:strCache>
            </c:strRef>
          </c:cat>
          <c:val>
            <c:numRef>
              <c:f>'2024'!$D$38:$D$41</c:f>
              <c:numCache>
                <c:formatCode>0.00%</c:formatCode>
                <c:ptCount val="4"/>
                <c:pt idx="0">
                  <c:v>7.3483656162372943E-2</c:v>
                </c:pt>
                <c:pt idx="1">
                  <c:v>9.9644638873092918E-3</c:v>
                </c:pt>
                <c:pt idx="2">
                  <c:v>0.17913432418956365</c:v>
                </c:pt>
                <c:pt idx="3">
                  <c:v>0.73741755576075407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2EF-430D-A98A-8277A57DB0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67084248558592552"/>
          <c:y val="0.59896742672064329"/>
        </c:manualLayout>
      </c:layout>
      <c:overlay val="0"/>
      <c:txPr>
        <a:bodyPr/>
        <a:lstStyle/>
        <a:p>
          <a:pPr lvl="0">
            <a:defRPr sz="900" b="0" i="0">
              <a:solidFill>
                <a:srgbClr val="595959"/>
              </a:solidFill>
              <a:latin typeface="Calibri"/>
            </a:defRPr>
          </a:pPr>
          <a:endParaRPr lang="es-ES"/>
        </a:p>
      </c:txPr>
    </c:legend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400" b="0" i="0">
                <a:solidFill>
                  <a:srgbClr val="595959"/>
                </a:solidFill>
                <a:latin typeface="Calibri"/>
              </a:defRPr>
            </a:pPr>
            <a:r>
              <a:rPr lang="es-ES" sz="1400" b="0" i="0">
                <a:solidFill>
                  <a:srgbClr val="595959"/>
                </a:solidFill>
                <a:latin typeface="Calibri"/>
              </a:rPr>
              <a:t>Tercer trimestre 2024
</a:t>
            </a:r>
          </a:p>
        </c:rich>
      </c:tx>
      <c:layout>
        <c:manualLayout>
          <c:xMode val="edge"/>
          <c:yMode val="edge"/>
          <c:x val="0.21305986963740406"/>
          <c:y val="2.6864023971252533E-3"/>
        </c:manualLayout>
      </c:layout>
      <c:overlay val="0"/>
    </c:title>
    <c:autoTitleDeleted val="0"/>
    <c:view3D>
      <c:rotX val="50"/>
      <c:rotY val="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xMode val="edge"/>
          <c:yMode val="edge"/>
          <c:x val="7.610343995538461E-3"/>
          <c:y val="0.37870568754013051"/>
          <c:w val="0.80663713879829269"/>
          <c:h val="0.54716501639011861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rgbClr val="5B9BD5"/>
              </a:solidFill>
            </c:spPr>
            <c:extLst>
              <c:ext xmlns:c16="http://schemas.microsoft.com/office/drawing/2014/chart" uri="{C3380CC4-5D6E-409C-BE32-E72D297353CC}">
                <c16:uniqueId val="{00000001-C367-420F-9D5F-978172F36B11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C367-420F-9D5F-978172F36B11}"/>
              </c:ext>
            </c:extLst>
          </c:dPt>
          <c:dPt>
            <c:idx val="2"/>
            <c:bubble3D val="0"/>
            <c:spPr>
              <a:solidFill>
                <a:srgbClr val="A5A5A5"/>
              </a:solidFill>
            </c:spPr>
            <c:extLst>
              <c:ext xmlns:c16="http://schemas.microsoft.com/office/drawing/2014/chart" uri="{C3380CC4-5D6E-409C-BE32-E72D297353CC}">
                <c16:uniqueId val="{00000005-C367-420F-9D5F-978172F36B11}"/>
              </c:ext>
            </c:extLst>
          </c:dPt>
          <c:dPt>
            <c:idx val="3"/>
            <c:bubble3D val="0"/>
            <c:explosion val="2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7-C367-420F-9D5F-978172F36B11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'2024'!$C$18:$C$21</c:f>
              <c:strCache>
                <c:ptCount val="4"/>
                <c:pt idx="0">
                  <c:v>Abierto</c:v>
                </c:pt>
                <c:pt idx="1">
                  <c:v>Abierto simplificado</c:v>
                </c:pt>
                <c:pt idx="2">
                  <c:v>Abierto super simplificado</c:v>
                </c:pt>
                <c:pt idx="3">
                  <c:v>Adjudicación directa</c:v>
                </c:pt>
              </c:strCache>
            </c:strRef>
          </c:cat>
          <c:val>
            <c:numRef>
              <c:f>'2024'!$D$18:$D$21</c:f>
              <c:numCache>
                <c:formatCode>0.00%</c:formatCode>
                <c:ptCount val="4"/>
                <c:pt idx="0">
                  <c:v>4.6498979437554967E-2</c:v>
                </c:pt>
                <c:pt idx="1">
                  <c:v>0.20386065595459402</c:v>
                </c:pt>
                <c:pt idx="2">
                  <c:v>1.7872465395368721E-2</c:v>
                </c:pt>
                <c:pt idx="3">
                  <c:v>0.73176789921248231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367-420F-9D5F-978172F36B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70071932731749942"/>
          <c:y val="0.61092854809457831"/>
        </c:manualLayout>
      </c:layout>
      <c:overlay val="0"/>
      <c:txPr>
        <a:bodyPr/>
        <a:lstStyle/>
        <a:p>
          <a:pPr lvl="0">
            <a:defRPr sz="900" b="0" i="0">
              <a:solidFill>
                <a:srgbClr val="595959"/>
              </a:solidFill>
              <a:latin typeface="Calibri"/>
            </a:defRPr>
          </a:pPr>
          <a:endParaRPr lang="es-ES"/>
        </a:p>
      </c:txPr>
    </c:legend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400" b="0" i="0">
                <a:solidFill>
                  <a:srgbClr val="595959"/>
                </a:solidFill>
                <a:latin typeface="Calibri"/>
              </a:defRPr>
            </a:pPr>
            <a:r>
              <a:rPr lang="es-ES" sz="1400" b="0" i="0">
                <a:solidFill>
                  <a:srgbClr val="595959"/>
                </a:solidFill>
                <a:latin typeface="Calibri"/>
              </a:rPr>
              <a:t>Cuarto trimestre 2024
</a:t>
            </a:r>
          </a:p>
        </c:rich>
      </c:tx>
      <c:layout>
        <c:manualLayout>
          <c:xMode val="edge"/>
          <c:yMode val="edge"/>
          <c:x val="0.21305986963740406"/>
          <c:y val="2.6864023971252533E-3"/>
        </c:manualLayout>
      </c:layout>
      <c:overlay val="0"/>
    </c:title>
    <c:autoTitleDeleted val="0"/>
    <c:view3D>
      <c:rotX val="50"/>
      <c:rotY val="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xMode val="edge"/>
          <c:yMode val="edge"/>
          <c:x val="7.610343995538461E-3"/>
          <c:y val="0.37870568754013051"/>
          <c:w val="0.80663713879829269"/>
          <c:h val="0.54716501639011861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rgbClr val="5B9BD5"/>
              </a:solidFill>
            </c:spPr>
            <c:extLst>
              <c:ext xmlns:c16="http://schemas.microsoft.com/office/drawing/2014/chart" uri="{C3380CC4-5D6E-409C-BE32-E72D297353CC}">
                <c16:uniqueId val="{00000001-67C9-43BB-BAC4-BF2D90BE808A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67C9-43BB-BAC4-BF2D90BE808A}"/>
              </c:ext>
            </c:extLst>
          </c:dPt>
          <c:dPt>
            <c:idx val="2"/>
            <c:bubble3D val="0"/>
            <c:spPr>
              <a:solidFill>
                <a:srgbClr val="A5A5A5"/>
              </a:solidFill>
            </c:spPr>
            <c:extLst>
              <c:ext xmlns:c16="http://schemas.microsoft.com/office/drawing/2014/chart" uri="{C3380CC4-5D6E-409C-BE32-E72D297353CC}">
                <c16:uniqueId val="{00000005-67C9-43BB-BAC4-BF2D90BE808A}"/>
              </c:ext>
            </c:extLst>
          </c:dPt>
          <c:dPt>
            <c:idx val="3"/>
            <c:bubble3D val="0"/>
            <c:explosion val="2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7-67C9-43BB-BAC4-BF2D90BE808A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'2024'!$C$8:$C$11</c:f>
              <c:strCache>
                <c:ptCount val="4"/>
                <c:pt idx="0">
                  <c:v>Abierto</c:v>
                </c:pt>
                <c:pt idx="1">
                  <c:v>Abierto simplificado</c:v>
                </c:pt>
                <c:pt idx="2">
                  <c:v>Abierto super simplificado</c:v>
                </c:pt>
                <c:pt idx="3">
                  <c:v>Adjudicación directa</c:v>
                </c:pt>
              </c:strCache>
            </c:strRef>
          </c:cat>
          <c:val>
            <c:numRef>
              <c:f>'2024'!$D$8:$D$11</c:f>
              <c:numCache>
                <c:formatCode>0.00%</c:formatCode>
                <c:ptCount val="4"/>
                <c:pt idx="0">
                  <c:v>0.4361095105001721</c:v>
                </c:pt>
                <c:pt idx="1">
                  <c:v>3.4913883738262659E-2</c:v>
                </c:pt>
                <c:pt idx="2">
                  <c:v>4.7220244816435795E-2</c:v>
                </c:pt>
                <c:pt idx="3">
                  <c:v>0.48175636094512947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7C9-43BB-BAC4-BF2D90BE80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70071932731749942"/>
          <c:y val="0.61092854809457831"/>
        </c:manualLayout>
      </c:layout>
      <c:overlay val="0"/>
      <c:txPr>
        <a:bodyPr/>
        <a:lstStyle/>
        <a:p>
          <a:pPr lvl="0">
            <a:defRPr sz="900" b="0" i="0">
              <a:solidFill>
                <a:srgbClr val="595959"/>
              </a:solidFill>
              <a:latin typeface="Calibri"/>
            </a:defRPr>
          </a:pPr>
          <a:endParaRPr lang="es-ES"/>
        </a:p>
      </c:txPr>
    </c:legend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400" b="0" i="0">
                <a:solidFill>
                  <a:srgbClr val="595959"/>
                </a:solidFill>
                <a:latin typeface="Calibri"/>
              </a:defRPr>
            </a:pPr>
            <a:r>
              <a:rPr sz="1400" b="0" i="0">
                <a:solidFill>
                  <a:srgbClr val="595959"/>
                </a:solidFill>
                <a:latin typeface="Calibri"/>
              </a:rPr>
              <a:t>Cuarto trimestre 2019</a:t>
            </a:r>
          </a:p>
        </c:rich>
      </c:tx>
      <c:overlay val="0"/>
    </c:title>
    <c:autoTitleDeleted val="0"/>
    <c:view3D>
      <c:rotX val="50"/>
      <c:rotY val="0"/>
      <c:rAngAx val="1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'4_TRIMESTRE_2019_'!$D$5</c:f>
              <c:strCache>
                <c:ptCount val="1"/>
                <c:pt idx="0">
                  <c:v>Cuarto trimestre 2019</c:v>
                </c:pt>
              </c:strCache>
            </c:strRef>
          </c:tx>
          <c:dPt>
            <c:idx val="0"/>
            <c:bubble3D val="0"/>
            <c:spPr>
              <a:solidFill>
                <a:srgbClr val="5B9BD5"/>
              </a:solidFill>
            </c:spPr>
            <c:extLst>
              <c:ext xmlns:c16="http://schemas.microsoft.com/office/drawing/2014/chart" uri="{C3380CC4-5D6E-409C-BE32-E72D297353CC}">
                <c16:uniqueId val="{00000001-4E0F-4B9F-9A2C-2488463A0329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4E0F-4B9F-9A2C-2488463A0329}"/>
              </c:ext>
            </c:extLst>
          </c:dPt>
          <c:dPt>
            <c:idx val="2"/>
            <c:bubble3D val="0"/>
            <c:spPr>
              <a:solidFill>
                <a:srgbClr val="A5A5A5"/>
              </a:solidFill>
            </c:spPr>
            <c:extLst>
              <c:ext xmlns:c16="http://schemas.microsoft.com/office/drawing/2014/chart" uri="{C3380CC4-5D6E-409C-BE32-E72D297353CC}">
                <c16:uniqueId val="{00000005-4E0F-4B9F-9A2C-2488463A0329}"/>
              </c:ext>
            </c:extLst>
          </c:dPt>
          <c:dPt>
            <c:idx val="3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7-4E0F-4B9F-9A2C-2488463A0329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'4_TRIMESTRE_2019_'!$C$6:$C$9</c:f>
              <c:strCache>
                <c:ptCount val="4"/>
                <c:pt idx="0">
                  <c:v>Abierto</c:v>
                </c:pt>
                <c:pt idx="1">
                  <c:v>Negociado</c:v>
                </c:pt>
                <c:pt idx="2">
                  <c:v>Adherido Gobierno</c:v>
                </c:pt>
                <c:pt idx="3">
                  <c:v>Contratos menores</c:v>
                </c:pt>
              </c:strCache>
            </c:strRef>
          </c:cat>
          <c:val>
            <c:numRef>
              <c:f>'4_TRIMESTRE_2019_'!$D$6:$D$9</c:f>
              <c:numCache>
                <c:formatCode>0.00%</c:formatCode>
                <c:ptCount val="4"/>
                <c:pt idx="0">
                  <c:v>6.9845751655191399E-2</c:v>
                </c:pt>
                <c:pt idx="1">
                  <c:v>1.6999439741074426E-2</c:v>
                </c:pt>
                <c:pt idx="2">
                  <c:v>8.7965100943766215E-3</c:v>
                </c:pt>
                <c:pt idx="3">
                  <c:v>0.90435829850935756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E0F-4B9F-9A2C-2488463A03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overlay val="0"/>
      <c:txPr>
        <a:bodyPr/>
        <a:lstStyle/>
        <a:p>
          <a:pPr lvl="0">
            <a:defRPr sz="900" b="0" i="0">
              <a:solidFill>
                <a:srgbClr val="595959"/>
              </a:solidFill>
              <a:latin typeface="Calibri"/>
            </a:defRPr>
          </a:pPr>
          <a:endParaRPr lang="es-ES"/>
        </a:p>
      </c:txPr>
    </c:legend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400" b="0" i="0">
                <a:solidFill>
                  <a:srgbClr val="595959"/>
                </a:solidFill>
                <a:latin typeface="Calibri"/>
              </a:defRPr>
            </a:pPr>
            <a:r>
              <a:rPr sz="1400" b="0" i="0">
                <a:solidFill>
                  <a:srgbClr val="595959"/>
                </a:solidFill>
                <a:latin typeface="Calibri"/>
              </a:rPr>
              <a:t>Tercer trimestre 2019</a:t>
            </a:r>
          </a:p>
        </c:rich>
      </c:tx>
      <c:overlay val="0"/>
    </c:title>
    <c:autoTitleDeleted val="0"/>
    <c:view3D>
      <c:rotX val="50"/>
      <c:rotY val="0"/>
      <c:rAngAx val="1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'3_TRIMESTRE_2019_'!$D$5</c:f>
              <c:strCache>
                <c:ptCount val="1"/>
                <c:pt idx="0">
                  <c:v>Tercer trimestre 2019</c:v>
                </c:pt>
              </c:strCache>
            </c:strRef>
          </c:tx>
          <c:dPt>
            <c:idx val="0"/>
            <c:bubble3D val="0"/>
            <c:spPr>
              <a:solidFill>
                <a:srgbClr val="5B9BD5"/>
              </a:solidFill>
            </c:spPr>
            <c:extLst>
              <c:ext xmlns:c16="http://schemas.microsoft.com/office/drawing/2014/chart" uri="{C3380CC4-5D6E-409C-BE32-E72D297353CC}">
                <c16:uniqueId val="{00000001-BC97-4842-8FE9-3DA956E69885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BC97-4842-8FE9-3DA956E69885}"/>
              </c:ext>
            </c:extLst>
          </c:dPt>
          <c:dPt>
            <c:idx val="2"/>
            <c:bubble3D val="0"/>
            <c:spPr>
              <a:solidFill>
                <a:srgbClr val="A5A5A5"/>
              </a:solidFill>
            </c:spPr>
            <c:extLst>
              <c:ext xmlns:c16="http://schemas.microsoft.com/office/drawing/2014/chart" uri="{C3380CC4-5D6E-409C-BE32-E72D297353CC}">
                <c16:uniqueId val="{00000005-BC97-4842-8FE9-3DA956E69885}"/>
              </c:ext>
            </c:extLst>
          </c:dPt>
          <c:dPt>
            <c:idx val="3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7-BC97-4842-8FE9-3DA956E69885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'3_TRIMESTRE_2019_'!$C$6:$C$9</c:f>
              <c:strCache>
                <c:ptCount val="4"/>
                <c:pt idx="0">
                  <c:v>Abierto</c:v>
                </c:pt>
                <c:pt idx="1">
                  <c:v>Negociado</c:v>
                </c:pt>
                <c:pt idx="2">
                  <c:v>Adherido Gobierno</c:v>
                </c:pt>
                <c:pt idx="3">
                  <c:v>Contratos menores</c:v>
                </c:pt>
              </c:strCache>
            </c:strRef>
          </c:cat>
          <c:val>
            <c:numRef>
              <c:f>'3_TRIMESTRE_2019_'!$D$6:$D$9</c:f>
              <c:numCache>
                <c:formatCode>0.00%</c:formatCode>
                <c:ptCount val="4"/>
                <c:pt idx="0">
                  <c:v>0</c:v>
                </c:pt>
                <c:pt idx="1">
                  <c:v>2.2946441217021041E-2</c:v>
                </c:pt>
                <c:pt idx="2">
                  <c:v>2.9061204973289182E-2</c:v>
                </c:pt>
                <c:pt idx="3">
                  <c:v>0.94799228477208997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C97-4842-8FE9-3DA956E698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overlay val="0"/>
      <c:txPr>
        <a:bodyPr/>
        <a:lstStyle/>
        <a:p>
          <a:pPr lvl="0">
            <a:defRPr sz="900" b="0" i="0">
              <a:solidFill>
                <a:srgbClr val="595959"/>
              </a:solidFill>
              <a:latin typeface="Calibri"/>
            </a:defRPr>
          </a:pPr>
          <a:endParaRPr lang="es-ES"/>
        </a:p>
      </c:txPr>
    </c:legend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400" b="0" i="0">
                <a:solidFill>
                  <a:srgbClr val="595959"/>
                </a:solidFill>
                <a:latin typeface="Calibri"/>
              </a:defRPr>
            </a:pPr>
            <a:r>
              <a:rPr sz="1400" b="0" i="0">
                <a:solidFill>
                  <a:srgbClr val="595959"/>
                </a:solidFill>
                <a:latin typeface="Calibri"/>
              </a:rPr>
              <a:t>Segundo trimestre 2019</a:t>
            </a:r>
          </a:p>
        </c:rich>
      </c:tx>
      <c:layout>
        <c:manualLayout>
          <c:xMode val="edge"/>
          <c:yMode val="edge"/>
          <c:x val="0.53968493761084246"/>
          <c:y val="0"/>
        </c:manualLayout>
      </c:layout>
      <c:overlay val="0"/>
    </c:title>
    <c:autoTitleDeleted val="0"/>
    <c:view3D>
      <c:rotX val="50"/>
      <c:rotY val="0"/>
      <c:rAngAx val="1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'2_TRIMESTRES_2019'!$D$5</c:f>
              <c:strCache>
                <c:ptCount val="1"/>
                <c:pt idx="0">
                  <c:v>Segundo trimestre 2019</c:v>
                </c:pt>
              </c:strCache>
            </c:strRef>
          </c:tx>
          <c:dPt>
            <c:idx val="0"/>
            <c:bubble3D val="0"/>
            <c:spPr>
              <a:solidFill>
                <a:srgbClr val="5B9BD5"/>
              </a:solidFill>
            </c:spPr>
            <c:extLst>
              <c:ext xmlns:c16="http://schemas.microsoft.com/office/drawing/2014/chart" uri="{C3380CC4-5D6E-409C-BE32-E72D297353CC}">
                <c16:uniqueId val="{00000001-021F-4EF8-BB05-D4143621E06C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021F-4EF8-BB05-D4143621E06C}"/>
              </c:ext>
            </c:extLst>
          </c:dPt>
          <c:dPt>
            <c:idx val="2"/>
            <c:bubble3D val="0"/>
            <c:spPr>
              <a:solidFill>
                <a:srgbClr val="A5A5A5"/>
              </a:solidFill>
            </c:spPr>
            <c:extLst>
              <c:ext xmlns:c16="http://schemas.microsoft.com/office/drawing/2014/chart" uri="{C3380CC4-5D6E-409C-BE32-E72D297353CC}">
                <c16:uniqueId val="{00000005-021F-4EF8-BB05-D4143621E06C}"/>
              </c:ext>
            </c:extLst>
          </c:dPt>
          <c:dPt>
            <c:idx val="3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7-021F-4EF8-BB05-D4143621E06C}"/>
              </c:ext>
            </c:extLst>
          </c:dPt>
          <c:val>
            <c:numRef>
              <c:f>'2_TRIMESTRES_2019'!$D$6:$D$9</c:f>
              <c:numCache>
                <c:formatCode>0.00%</c:formatCode>
                <c:ptCount val="4"/>
                <c:pt idx="0">
                  <c:v>3.1348671026785915E-2</c:v>
                </c:pt>
                <c:pt idx="1">
                  <c:v>6.9534997027191431E-2</c:v>
                </c:pt>
                <c:pt idx="2">
                  <c:v>1.7113771030782054E-2</c:v>
                </c:pt>
                <c:pt idx="3">
                  <c:v>0.88200256091524065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1F-4EF8-BB05-D4143621E0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595959"/>
              </a:solidFill>
              <a:latin typeface="Calibri"/>
            </a:defRPr>
          </a:pPr>
          <a:endParaRPr lang="es-ES"/>
        </a:p>
      </c:txPr>
    </c:legend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400" b="0" i="0">
                <a:solidFill>
                  <a:srgbClr val="595959"/>
                </a:solidFill>
                <a:latin typeface="Calibri"/>
              </a:defRPr>
            </a:pPr>
            <a:r>
              <a:rPr sz="1400" b="0" i="0">
                <a:solidFill>
                  <a:srgbClr val="595959"/>
                </a:solidFill>
                <a:latin typeface="Calibri"/>
              </a:rPr>
              <a:t>Primer trimestre 2019</a:t>
            </a:r>
          </a:p>
        </c:rich>
      </c:tx>
      <c:overlay val="0"/>
    </c:title>
    <c:autoTitleDeleted val="0"/>
    <c:view3D>
      <c:rotX val="50"/>
      <c:rotY val="0"/>
      <c:rAngAx val="1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'1_TRIMESTRE_2019'!$D$6</c:f>
              <c:strCache>
                <c:ptCount val="1"/>
                <c:pt idx="0">
                  <c:v>Primer trimestre 2019</c:v>
                </c:pt>
              </c:strCache>
            </c:strRef>
          </c:tx>
          <c:dPt>
            <c:idx val="0"/>
            <c:bubble3D val="0"/>
            <c:spPr>
              <a:solidFill>
                <a:srgbClr val="5B9BD5"/>
              </a:solidFill>
            </c:spPr>
            <c:extLst>
              <c:ext xmlns:c16="http://schemas.microsoft.com/office/drawing/2014/chart" uri="{C3380CC4-5D6E-409C-BE32-E72D297353CC}">
                <c16:uniqueId val="{00000001-1AAE-4424-BBF0-F960B0C3BB45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1AAE-4424-BBF0-F960B0C3BB45}"/>
              </c:ext>
            </c:extLst>
          </c:dPt>
          <c:dPt>
            <c:idx val="2"/>
            <c:bubble3D val="0"/>
            <c:spPr>
              <a:solidFill>
                <a:srgbClr val="A5A5A5"/>
              </a:solidFill>
            </c:spPr>
            <c:extLst>
              <c:ext xmlns:c16="http://schemas.microsoft.com/office/drawing/2014/chart" uri="{C3380CC4-5D6E-409C-BE32-E72D297353CC}">
                <c16:uniqueId val="{00000005-1AAE-4424-BBF0-F960B0C3BB45}"/>
              </c:ext>
            </c:extLst>
          </c:dPt>
          <c:dPt>
            <c:idx val="3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7-1AAE-4424-BBF0-F960B0C3BB45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'1_TRIMESTRE_2019'!$C$7:$C$10</c:f>
              <c:strCache>
                <c:ptCount val="4"/>
                <c:pt idx="0">
                  <c:v>Abierto</c:v>
                </c:pt>
                <c:pt idx="1">
                  <c:v>Negociado</c:v>
                </c:pt>
                <c:pt idx="2">
                  <c:v>Adherido Gobierno</c:v>
                </c:pt>
                <c:pt idx="3">
                  <c:v>Contratos menores</c:v>
                </c:pt>
              </c:strCache>
            </c:strRef>
          </c:cat>
          <c:val>
            <c:numRef>
              <c:f>'1_TRIMESTRE_2019'!$D$7:$D$10</c:f>
              <c:numCache>
                <c:formatCode>0.00%</c:formatCode>
                <c:ptCount val="4"/>
                <c:pt idx="0">
                  <c:v>5.2576859114681504E-2</c:v>
                </c:pt>
                <c:pt idx="1">
                  <c:v>4.8434617761547151E-2</c:v>
                </c:pt>
                <c:pt idx="2">
                  <c:v>1.6366381475925361E-2</c:v>
                </c:pt>
                <c:pt idx="3">
                  <c:v>0.88262214164784591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AAE-4424-BBF0-F960B0C3BB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595959"/>
              </a:solidFill>
              <a:latin typeface="Calibri"/>
            </a:defRPr>
          </a:pPr>
          <a:endParaRPr lang="es-ES"/>
        </a:p>
      </c:txPr>
    </c:legend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600075</xdr:colOff>
      <xdr:row>24</xdr:row>
      <xdr:rowOff>57151</xdr:rowOff>
    </xdr:from>
    <xdr:ext cx="4438650" cy="18859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7</xdr:col>
      <xdr:colOff>600075</xdr:colOff>
      <xdr:row>35</xdr:row>
      <xdr:rowOff>9525</xdr:rowOff>
    </xdr:from>
    <xdr:ext cx="4410075" cy="1895475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7</xdr:col>
      <xdr:colOff>609601</xdr:colOff>
      <xdr:row>13</xdr:row>
      <xdr:rowOff>85725</xdr:rowOff>
    </xdr:from>
    <xdr:ext cx="4419600" cy="1876425"/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7</xdr:col>
      <xdr:colOff>609601</xdr:colOff>
      <xdr:row>2</xdr:row>
      <xdr:rowOff>28576</xdr:rowOff>
    </xdr:from>
    <xdr:ext cx="4400550" cy="1905000"/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4</xdr:row>
      <xdr:rowOff>0</xdr:rowOff>
    </xdr:from>
    <xdr:ext cx="4257675" cy="2800350"/>
    <xdr:graphicFrame macro="">
      <xdr:nvGraphicFramePr>
        <xdr:cNvPr id="5" name="Chart 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457200</xdr:colOff>
      <xdr:row>3</xdr:row>
      <xdr:rowOff>495300</xdr:rowOff>
    </xdr:from>
    <xdr:ext cx="4257675" cy="2800350"/>
    <xdr:graphicFrame macro="">
      <xdr:nvGraphicFramePr>
        <xdr:cNvPr id="6" name="Chart 6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628650</xdr:colOff>
      <xdr:row>4</xdr:row>
      <xdr:rowOff>0</xdr:rowOff>
    </xdr:from>
    <xdr:ext cx="3933825" cy="2619375"/>
    <xdr:graphicFrame macro="">
      <xdr:nvGraphicFramePr>
        <xdr:cNvPr id="7" name="Chart 7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666750</xdr:colOff>
      <xdr:row>4</xdr:row>
      <xdr:rowOff>438150</xdr:rowOff>
    </xdr:from>
    <xdr:ext cx="4572000" cy="2981325"/>
    <xdr:graphicFrame macro="">
      <xdr:nvGraphicFramePr>
        <xdr:cNvPr id="8" name="Chart 8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M1000"/>
  <sheetViews>
    <sheetView tabSelected="1" workbookViewId="0">
      <selection activeCell="Q40" sqref="Q40"/>
    </sheetView>
  </sheetViews>
  <sheetFormatPr baseColWidth="10" defaultColWidth="14.42578125" defaultRowHeight="15" customHeight="1" x14ac:dyDescent="0.25"/>
  <cols>
    <col min="1" max="2" width="11.42578125" customWidth="1"/>
    <col min="3" max="3" width="32.85546875" customWidth="1"/>
    <col min="4" max="4" width="11.42578125" customWidth="1"/>
    <col min="5" max="5" width="11.7109375" customWidth="1"/>
    <col min="6" max="6" width="11.42578125" customWidth="1"/>
    <col min="7" max="7" width="11.7109375" bestFit="1" customWidth="1"/>
    <col min="8" max="26" width="10.7109375" customWidth="1"/>
  </cols>
  <sheetData>
    <row r="1" spans="3:13" ht="14.25" customHeight="1" x14ac:dyDescent="0.25">
      <c r="H1" s="1"/>
    </row>
    <row r="2" spans="3:13" ht="111" customHeight="1" x14ac:dyDescent="0.25">
      <c r="C2" s="27" t="s">
        <v>0</v>
      </c>
      <c r="D2" s="28"/>
      <c r="E2" s="28"/>
      <c r="F2" s="28"/>
      <c r="G2" s="28"/>
      <c r="H2" s="28"/>
      <c r="I2" s="28"/>
      <c r="J2" s="28"/>
      <c r="K2" s="28"/>
      <c r="L2" s="28"/>
      <c r="M2" s="29"/>
    </row>
    <row r="3" spans="3:13" ht="14.25" customHeight="1" x14ac:dyDescent="0.25"/>
    <row r="4" spans="3:13" ht="14.25" customHeight="1" x14ac:dyDescent="0.25"/>
    <row r="5" spans="3:13" ht="14.25" customHeight="1" x14ac:dyDescent="0.25"/>
    <row r="6" spans="3:13" ht="14.25" customHeight="1" x14ac:dyDescent="0.25"/>
    <row r="7" spans="3:13" ht="14.25" customHeight="1" x14ac:dyDescent="0.25">
      <c r="C7" s="2"/>
      <c r="D7" s="30" t="s">
        <v>1</v>
      </c>
      <c r="E7" s="31"/>
      <c r="F7" s="30" t="s">
        <v>2</v>
      </c>
      <c r="G7" s="32"/>
    </row>
    <row r="8" spans="3:13" ht="14.25" customHeight="1" x14ac:dyDescent="0.25">
      <c r="C8" s="3" t="s">
        <v>3</v>
      </c>
      <c r="D8" s="4">
        <f t="shared" ref="D8:D11" si="0">+E8/$E$12</f>
        <v>0.4361095105001721</v>
      </c>
      <c r="E8" s="5">
        <v>821124.47</v>
      </c>
      <c r="F8" s="4">
        <f t="shared" ref="F8:F11" si="1">+G8/$G$12</f>
        <v>0.4361095105001721</v>
      </c>
      <c r="G8" s="5">
        <f t="shared" ref="G8:G11" si="2">+E8+E24</f>
        <v>821124.47</v>
      </c>
    </row>
    <row r="9" spans="3:13" ht="14.25" customHeight="1" x14ac:dyDescent="0.25">
      <c r="C9" s="3" t="s">
        <v>4</v>
      </c>
      <c r="D9" s="4">
        <f t="shared" si="0"/>
        <v>3.4913883738262659E-2</v>
      </c>
      <c r="E9" s="5">
        <v>65737.259999999995</v>
      </c>
      <c r="F9" s="4">
        <f t="shared" si="1"/>
        <v>3.4913883738262659E-2</v>
      </c>
      <c r="G9" s="5">
        <f t="shared" si="2"/>
        <v>65737.259999999995</v>
      </c>
    </row>
    <row r="10" spans="3:13" ht="14.25" customHeight="1" x14ac:dyDescent="0.25">
      <c r="C10" s="3" t="s">
        <v>5</v>
      </c>
      <c r="D10" s="4">
        <f t="shared" si="0"/>
        <v>4.7220244816435795E-2</v>
      </c>
      <c r="E10" s="5">
        <v>88908.17</v>
      </c>
      <c r="F10" s="4">
        <f t="shared" si="1"/>
        <v>4.7220244816435795E-2</v>
      </c>
      <c r="G10" s="5">
        <f t="shared" si="2"/>
        <v>88908.17</v>
      </c>
    </row>
    <row r="11" spans="3:13" ht="14.25" customHeight="1" x14ac:dyDescent="0.25">
      <c r="C11" s="3" t="s">
        <v>6</v>
      </c>
      <c r="D11" s="4">
        <f t="shared" si="0"/>
        <v>0.48175636094512947</v>
      </c>
      <c r="E11" s="5">
        <v>907070.19</v>
      </c>
      <c r="F11" s="4">
        <f t="shared" si="1"/>
        <v>0.48175636094512947</v>
      </c>
      <c r="G11" s="5">
        <f t="shared" si="2"/>
        <v>907070.19</v>
      </c>
    </row>
    <row r="12" spans="3:13" ht="14.25" customHeight="1" x14ac:dyDescent="0.25">
      <c r="C12" s="6" t="s">
        <v>7</v>
      </c>
      <c r="D12" s="7">
        <f t="shared" ref="D12:G12" si="3">SUM(D8:D11)</f>
        <v>1</v>
      </c>
      <c r="E12" s="8">
        <f t="shared" si="3"/>
        <v>1882840.0899999999</v>
      </c>
      <c r="F12" s="7">
        <f t="shared" si="3"/>
        <v>1</v>
      </c>
      <c r="G12" s="8">
        <f t="shared" si="3"/>
        <v>1882840.0899999999</v>
      </c>
    </row>
    <row r="13" spans="3:13" ht="14.25" customHeight="1" x14ac:dyDescent="0.25">
      <c r="C13" s="9"/>
      <c r="D13" s="10"/>
      <c r="E13" s="11"/>
      <c r="F13" s="10"/>
      <c r="G13" s="11"/>
    </row>
    <row r="14" spans="3:13" ht="14.25" customHeight="1" x14ac:dyDescent="0.25">
      <c r="C14" s="9"/>
      <c r="D14" s="10"/>
      <c r="E14" s="11"/>
      <c r="F14" s="10"/>
      <c r="G14" s="11"/>
    </row>
    <row r="15" spans="3:13" ht="14.25" customHeight="1" x14ac:dyDescent="0.25">
      <c r="C15" s="9"/>
      <c r="D15" s="10"/>
      <c r="E15" s="11"/>
      <c r="F15" s="10"/>
      <c r="G15" s="11"/>
    </row>
    <row r="16" spans="3:13" ht="14.25" customHeight="1" x14ac:dyDescent="0.25"/>
    <row r="17" spans="3:7" ht="14.25" customHeight="1" x14ac:dyDescent="0.25">
      <c r="C17" s="2"/>
      <c r="D17" s="30" t="s">
        <v>8</v>
      </c>
      <c r="E17" s="31"/>
      <c r="F17" s="30" t="s">
        <v>2</v>
      </c>
      <c r="G17" s="32"/>
    </row>
    <row r="18" spans="3:7" ht="14.25" customHeight="1" x14ac:dyDescent="0.25">
      <c r="C18" s="3" t="s">
        <v>3</v>
      </c>
      <c r="D18" s="4">
        <f t="shared" ref="D18:D21" si="4">+E18/$E$22</f>
        <v>4.6498979437554967E-2</v>
      </c>
      <c r="E18" s="5">
        <v>20279.240000000002</v>
      </c>
      <c r="F18" s="4">
        <f t="shared" ref="F18:F21" si="5">+G18/$G$22</f>
        <v>0.29503756174945439</v>
      </c>
      <c r="G18" s="5">
        <f t="shared" ref="G18:G21" si="6">+E18+E31</f>
        <v>482374.55</v>
      </c>
    </row>
    <row r="19" spans="3:7" ht="14.25" customHeight="1" x14ac:dyDescent="0.25">
      <c r="C19" s="3" t="s">
        <v>4</v>
      </c>
      <c r="D19" s="4">
        <f t="shared" si="4"/>
        <v>0.20386065595459402</v>
      </c>
      <c r="E19" s="5">
        <v>88908.17</v>
      </c>
      <c r="F19" s="4">
        <f t="shared" si="5"/>
        <v>0.50499736754993829</v>
      </c>
      <c r="G19" s="5">
        <f t="shared" si="6"/>
        <v>825650.39</v>
      </c>
    </row>
    <row r="20" spans="3:7" ht="14.25" customHeight="1" x14ac:dyDescent="0.25">
      <c r="C20" s="3" t="s">
        <v>5</v>
      </c>
      <c r="D20" s="4">
        <f t="shared" si="4"/>
        <v>1.7872465395368721E-2</v>
      </c>
      <c r="E20" s="5">
        <v>7794.58</v>
      </c>
      <c r="F20" s="4">
        <f t="shared" si="5"/>
        <v>4.7674444641846508E-3</v>
      </c>
      <c r="G20" s="5">
        <f t="shared" si="6"/>
        <v>7794.58</v>
      </c>
    </row>
    <row r="21" spans="3:7" ht="14.25" customHeight="1" x14ac:dyDescent="0.25">
      <c r="C21" s="3" t="s">
        <v>6</v>
      </c>
      <c r="D21" s="4">
        <f t="shared" si="4"/>
        <v>0.73176789921248231</v>
      </c>
      <c r="E21" s="5">
        <v>319140.27</v>
      </c>
      <c r="F21" s="4">
        <f t="shared" si="5"/>
        <v>0.19519762623642262</v>
      </c>
      <c r="G21" s="5">
        <f t="shared" si="6"/>
        <v>319140.27</v>
      </c>
    </row>
    <row r="22" spans="3:7" ht="14.25" customHeight="1" x14ac:dyDescent="0.25">
      <c r="C22" s="6" t="s">
        <v>7</v>
      </c>
      <c r="D22" s="7">
        <f t="shared" ref="D22:G22" si="7">SUM(D18:D21)</f>
        <v>1</v>
      </c>
      <c r="E22" s="8">
        <f t="shared" si="7"/>
        <v>436122.26</v>
      </c>
      <c r="F22" s="7">
        <f t="shared" si="7"/>
        <v>1</v>
      </c>
      <c r="G22" s="8">
        <f t="shared" si="7"/>
        <v>1634959.79</v>
      </c>
    </row>
    <row r="23" spans="3:7" ht="14.25" customHeight="1" x14ac:dyDescent="0.25">
      <c r="C23" s="9"/>
      <c r="D23" s="10"/>
      <c r="E23" s="11"/>
      <c r="F23" s="10"/>
      <c r="G23" s="11"/>
    </row>
    <row r="24" spans="3:7" ht="14.25" customHeight="1" x14ac:dyDescent="0.25">
      <c r="C24" s="9"/>
      <c r="D24" s="10"/>
      <c r="E24" s="11"/>
      <c r="F24" s="10"/>
      <c r="G24" s="11"/>
    </row>
    <row r="25" spans="3:7" ht="14.25" customHeight="1" x14ac:dyDescent="0.25">
      <c r="C25" s="9"/>
      <c r="D25" s="10"/>
      <c r="E25" s="11"/>
      <c r="F25" s="10"/>
      <c r="G25" s="11"/>
    </row>
    <row r="26" spans="3:7" ht="14.25" customHeight="1" x14ac:dyDescent="0.25"/>
    <row r="27" spans="3:7" ht="14.25" customHeight="1" x14ac:dyDescent="0.25">
      <c r="C27" s="2"/>
      <c r="D27" s="30" t="s">
        <v>9</v>
      </c>
      <c r="E27" s="31"/>
      <c r="F27" s="30" t="s">
        <v>2</v>
      </c>
      <c r="G27" s="32"/>
    </row>
    <row r="28" spans="3:7" ht="14.25" customHeight="1" x14ac:dyDescent="0.25">
      <c r="C28" s="3" t="s">
        <v>3</v>
      </c>
      <c r="D28" s="4">
        <f t="shared" ref="D28:D31" si="8">+E28/$E$32</f>
        <v>0.12884970811093194</v>
      </c>
      <c r="E28" s="5">
        <v>94929.02</v>
      </c>
      <c r="F28" s="4">
        <f t="shared" ref="F28:F31" si="9">+G28/$G$32</f>
        <v>0.10617153784029952</v>
      </c>
      <c r="G28" s="5">
        <f t="shared" ref="G28:G31" si="10">+E28+E38</f>
        <v>132489.19</v>
      </c>
    </row>
    <row r="29" spans="3:7" ht="14.25" customHeight="1" x14ac:dyDescent="0.25">
      <c r="C29" s="3" t="s">
        <v>4</v>
      </c>
      <c r="D29" s="4">
        <f t="shared" si="8"/>
        <v>0.23745836094475489</v>
      </c>
      <c r="E29" s="5">
        <v>174945.6</v>
      </c>
      <c r="F29" s="4">
        <f t="shared" si="9"/>
        <v>0.14427589350438416</v>
      </c>
      <c r="G29" s="5">
        <f t="shared" si="10"/>
        <v>180038.80000000002</v>
      </c>
    </row>
    <row r="30" spans="3:7" ht="14.25" customHeight="1" x14ac:dyDescent="0.25">
      <c r="C30" s="3" t="s">
        <v>5</v>
      </c>
      <c r="D30" s="4">
        <f t="shared" si="8"/>
        <v>6.4775573741382708E-3</v>
      </c>
      <c r="E30" s="5">
        <v>4772.29</v>
      </c>
      <c r="F30" s="4">
        <f t="shared" si="9"/>
        <v>7.7198503123621157E-2</v>
      </c>
      <c r="G30" s="5">
        <f t="shared" si="10"/>
        <v>96334.36</v>
      </c>
    </row>
    <row r="31" spans="3:7" ht="14.25" customHeight="1" x14ac:dyDescent="0.25">
      <c r="C31" s="3" t="s">
        <v>6</v>
      </c>
      <c r="D31" s="4">
        <f t="shared" si="8"/>
        <v>0.62721437357017495</v>
      </c>
      <c r="E31" s="5">
        <v>462095.31</v>
      </c>
      <c r="F31" s="4">
        <f t="shared" si="9"/>
        <v>0.67235406553169508</v>
      </c>
      <c r="G31" s="5">
        <f t="shared" si="10"/>
        <v>839016.25</v>
      </c>
    </row>
    <row r="32" spans="3:7" ht="14.25" customHeight="1" x14ac:dyDescent="0.25">
      <c r="C32" s="6" t="s">
        <v>7</v>
      </c>
      <c r="D32" s="7">
        <f t="shared" ref="D32:G32" si="11">SUM(D28:D31)</f>
        <v>1</v>
      </c>
      <c r="E32" s="8">
        <f t="shared" si="11"/>
        <v>736742.22</v>
      </c>
      <c r="F32" s="7">
        <f t="shared" si="11"/>
        <v>0.99999999999999989</v>
      </c>
      <c r="G32" s="8">
        <f t="shared" si="11"/>
        <v>1247878.6000000001</v>
      </c>
    </row>
    <row r="33" spans="3:5" ht="14.25" customHeight="1" x14ac:dyDescent="0.25"/>
    <row r="34" spans="3:5" ht="14.25" customHeight="1" x14ac:dyDescent="0.25">
      <c r="E34" s="12"/>
    </row>
    <row r="35" spans="3:5" ht="14.25" customHeight="1" x14ac:dyDescent="0.25"/>
    <row r="36" spans="3:5" ht="14.25" customHeight="1" x14ac:dyDescent="0.25"/>
    <row r="37" spans="3:5" ht="14.25" customHeight="1" x14ac:dyDescent="0.25">
      <c r="C37" s="2"/>
      <c r="D37" s="30" t="s">
        <v>10</v>
      </c>
      <c r="E37" s="32"/>
    </row>
    <row r="38" spans="3:5" ht="14.25" customHeight="1" x14ac:dyDescent="0.25">
      <c r="C38" s="3" t="s">
        <v>3</v>
      </c>
      <c r="D38" s="13">
        <f t="shared" ref="D38:D41" si="12">+E38/$E$42</f>
        <v>7.3483656162372943E-2</v>
      </c>
      <c r="E38" s="5">
        <v>37560.17</v>
      </c>
    </row>
    <row r="39" spans="3:5" ht="14.25" customHeight="1" x14ac:dyDescent="0.25">
      <c r="C39" s="3" t="s">
        <v>4</v>
      </c>
      <c r="D39" s="13">
        <f t="shared" si="12"/>
        <v>9.9644638873092918E-3</v>
      </c>
      <c r="E39" s="5">
        <v>5093.2</v>
      </c>
    </row>
    <row r="40" spans="3:5" ht="14.25" customHeight="1" x14ac:dyDescent="0.25">
      <c r="C40" s="3" t="s">
        <v>5</v>
      </c>
      <c r="D40" s="13">
        <f t="shared" si="12"/>
        <v>0.17913432418956365</v>
      </c>
      <c r="E40" s="5">
        <v>91562.07</v>
      </c>
    </row>
    <row r="41" spans="3:5" ht="14.25" customHeight="1" x14ac:dyDescent="0.25">
      <c r="C41" s="3" t="s">
        <v>6</v>
      </c>
      <c r="D41" s="13">
        <f t="shared" si="12"/>
        <v>0.73741755576075407</v>
      </c>
      <c r="E41" s="5">
        <v>376920.94</v>
      </c>
    </row>
    <row r="42" spans="3:5" ht="14.25" customHeight="1" x14ac:dyDescent="0.25">
      <c r="C42" s="6" t="s">
        <v>7</v>
      </c>
      <c r="D42" s="14">
        <f t="shared" ref="D42:E42" si="13">SUM(D38:D41)</f>
        <v>1</v>
      </c>
      <c r="E42" s="8">
        <f t="shared" si="13"/>
        <v>511136.38</v>
      </c>
    </row>
    <row r="43" spans="3:5" ht="14.25" customHeight="1" x14ac:dyDescent="0.25"/>
    <row r="44" spans="3:5" ht="14.25" customHeight="1" x14ac:dyDescent="0.25">
      <c r="E44" s="12"/>
    </row>
    <row r="45" spans="3:5" ht="14.25" customHeight="1" x14ac:dyDescent="0.25"/>
    <row r="46" spans="3:5" ht="14.25" customHeight="1" x14ac:dyDescent="0.25"/>
    <row r="47" spans="3:5" ht="14.25" customHeight="1" x14ac:dyDescent="0.25">
      <c r="E47" s="15" t="s">
        <v>11</v>
      </c>
    </row>
    <row r="48" spans="3:5" ht="14.25" customHeight="1" x14ac:dyDescent="0.25">
      <c r="E48" s="12" t="s">
        <v>11</v>
      </c>
    </row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8">
    <mergeCell ref="D27:E27"/>
    <mergeCell ref="F27:G27"/>
    <mergeCell ref="D37:E37"/>
    <mergeCell ref="C2:M2"/>
    <mergeCell ref="D7:E7"/>
    <mergeCell ref="F7:G7"/>
    <mergeCell ref="D17:E17"/>
    <mergeCell ref="F17:G17"/>
  </mergeCells>
  <pageMargins left="0.70866141732283472" right="0.70866141732283472" top="0.74803149606299213" bottom="0.74803149606299213" header="0" footer="0"/>
  <pageSetup scale="5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P1000"/>
  <sheetViews>
    <sheetView workbookViewId="0"/>
  </sheetViews>
  <sheetFormatPr baseColWidth="10" defaultColWidth="14.42578125" defaultRowHeight="15" customHeight="1" x14ac:dyDescent="0.25"/>
  <cols>
    <col min="1" max="2" width="11.42578125" customWidth="1"/>
    <col min="3" max="3" width="23.28515625" customWidth="1"/>
    <col min="4" max="6" width="11.42578125" customWidth="1"/>
    <col min="7" max="7" width="11.7109375" customWidth="1"/>
    <col min="8" max="8" width="11.42578125" customWidth="1"/>
    <col min="9" max="9" width="11.7109375" customWidth="1"/>
    <col min="10" max="10" width="11.42578125" customWidth="1"/>
    <col min="11" max="26" width="10.7109375" customWidth="1"/>
  </cols>
  <sheetData>
    <row r="1" spans="3:16" ht="14.25" customHeight="1" x14ac:dyDescent="0.25"/>
    <row r="2" spans="3:16" ht="134.25" customHeight="1" x14ac:dyDescent="0.25">
      <c r="C2" s="27" t="s">
        <v>12</v>
      </c>
      <c r="D2" s="28"/>
      <c r="E2" s="28"/>
      <c r="F2" s="28"/>
      <c r="G2" s="28"/>
      <c r="H2" s="28"/>
      <c r="I2" s="28"/>
      <c r="J2" s="28"/>
      <c r="K2" s="28"/>
      <c r="L2" s="28"/>
      <c r="M2" s="29"/>
      <c r="N2" s="16"/>
      <c r="O2" s="16"/>
      <c r="P2" s="16"/>
    </row>
    <row r="3" spans="3:16" ht="14.25" customHeight="1" x14ac:dyDescent="0.25">
      <c r="H3" s="1"/>
    </row>
    <row r="4" spans="3:16" ht="39.75" customHeight="1" x14ac:dyDescent="0.25">
      <c r="C4" s="17"/>
      <c r="D4" s="17"/>
      <c r="E4" s="17"/>
      <c r="F4" s="17"/>
      <c r="G4" s="17"/>
      <c r="H4" s="17"/>
      <c r="I4" s="17"/>
      <c r="J4" s="17"/>
      <c r="K4" s="18"/>
      <c r="L4" s="18"/>
      <c r="M4" s="18"/>
    </row>
    <row r="5" spans="3:16" ht="14.25" customHeight="1" x14ac:dyDescent="0.25">
      <c r="C5" s="19"/>
      <c r="D5" s="33" t="s">
        <v>13</v>
      </c>
      <c r="E5" s="32"/>
      <c r="F5" s="33" t="s">
        <v>14</v>
      </c>
      <c r="G5" s="32"/>
    </row>
    <row r="6" spans="3:16" ht="14.25" customHeight="1" x14ac:dyDescent="0.25">
      <c r="C6" s="20" t="s">
        <v>3</v>
      </c>
      <c r="D6" s="21">
        <f>+E6/E10</f>
        <v>6.9845751655191399E-2</v>
      </c>
      <c r="E6" s="5">
        <v>62003.09</v>
      </c>
      <c r="F6" s="22">
        <f>+G6/G10</f>
        <v>4.8024865316750182E-2</v>
      </c>
      <c r="G6" s="5">
        <v>102253.09</v>
      </c>
    </row>
    <row r="7" spans="3:16" ht="14.25" customHeight="1" x14ac:dyDescent="0.25">
      <c r="C7" s="20" t="s">
        <v>15</v>
      </c>
      <c r="D7" s="21">
        <f>+E7/E10</f>
        <v>1.6999439741074426E-2</v>
      </c>
      <c r="E7" s="5">
        <v>15090.65</v>
      </c>
      <c r="F7" s="22">
        <f>+G7/G10</f>
        <v>3.6426081276169184E-2</v>
      </c>
      <c r="G7" s="5">
        <v>77557.31</v>
      </c>
    </row>
    <row r="8" spans="3:16" ht="14.25" customHeight="1" x14ac:dyDescent="0.25">
      <c r="C8" s="20" t="s">
        <v>16</v>
      </c>
      <c r="D8" s="21">
        <f>+E8/E10</f>
        <v>8.7965100943766215E-3</v>
      </c>
      <c r="E8" s="5">
        <f>7862.01-53.22</f>
        <v>7808.79</v>
      </c>
      <c r="F8" s="22">
        <f>+G8/G10</f>
        <v>1.5147045063678205E-2</v>
      </c>
      <c r="G8" s="5">
        <v>32250.63</v>
      </c>
    </row>
    <row r="9" spans="3:16" ht="14.25" customHeight="1" x14ac:dyDescent="0.25">
      <c r="C9" s="20" t="s">
        <v>17</v>
      </c>
      <c r="D9" s="21">
        <f>+E9/E10</f>
        <v>0.90435829850935756</v>
      </c>
      <c r="E9" s="5">
        <f>53.22+802758.8</f>
        <v>802812.02</v>
      </c>
      <c r="F9" s="22">
        <f>+G9/G10</f>
        <v>0.90040200834340256</v>
      </c>
      <c r="G9" s="5">
        <v>1917108.71</v>
      </c>
    </row>
    <row r="10" spans="3:16" ht="14.25" customHeight="1" x14ac:dyDescent="0.25">
      <c r="C10" s="23" t="s">
        <v>7</v>
      </c>
      <c r="D10" s="24">
        <f t="shared" ref="D10:G10" si="0">SUM(D6:D9)</f>
        <v>1</v>
      </c>
      <c r="E10" s="8">
        <f t="shared" si="0"/>
        <v>887714.55</v>
      </c>
      <c r="F10" s="25">
        <f t="shared" si="0"/>
        <v>1.0000000000000002</v>
      </c>
      <c r="G10" s="8">
        <f t="shared" si="0"/>
        <v>2129169.7399999998</v>
      </c>
    </row>
    <row r="11" spans="3:16" ht="14.25" customHeight="1" x14ac:dyDescent="0.25"/>
    <row r="12" spans="3:16" ht="14.25" customHeight="1" x14ac:dyDescent="0.25"/>
    <row r="13" spans="3:16" ht="14.25" customHeight="1" x14ac:dyDescent="0.25"/>
    <row r="14" spans="3:16" ht="14.25" customHeight="1" x14ac:dyDescent="0.25"/>
    <row r="15" spans="3:16" ht="14.25" customHeight="1" x14ac:dyDescent="0.25"/>
    <row r="16" spans="3:16" ht="14.25" customHeight="1" x14ac:dyDescent="0.25">
      <c r="C16" s="17"/>
      <c r="D16" s="17"/>
      <c r="E16" s="17"/>
      <c r="F16" s="17"/>
      <c r="G16" s="17"/>
    </row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3">
    <mergeCell ref="C2:M2"/>
    <mergeCell ref="D5:E5"/>
    <mergeCell ref="F5:G5"/>
  </mergeCells>
  <pageMargins left="0.70000000000000007" right="0.7000000000000000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1:P1000"/>
  <sheetViews>
    <sheetView workbookViewId="0"/>
  </sheetViews>
  <sheetFormatPr baseColWidth="10" defaultColWidth="14.42578125" defaultRowHeight="15" customHeight="1" x14ac:dyDescent="0.25"/>
  <cols>
    <col min="1" max="2" width="11.42578125" customWidth="1"/>
    <col min="3" max="3" width="23.28515625" customWidth="1"/>
    <col min="4" max="6" width="11.42578125" customWidth="1"/>
    <col min="7" max="7" width="11.7109375" customWidth="1"/>
    <col min="8" max="9" width="11.42578125" customWidth="1"/>
    <col min="10" max="10" width="13.140625" customWidth="1"/>
    <col min="11" max="11" width="11.7109375" customWidth="1"/>
    <col min="12" max="12" width="11.42578125" customWidth="1"/>
    <col min="13" max="26" width="10.7109375" customWidth="1"/>
  </cols>
  <sheetData>
    <row r="1" spans="3:16" ht="14.25" customHeight="1" x14ac:dyDescent="0.25"/>
    <row r="2" spans="3:16" ht="14.25" customHeight="1" x14ac:dyDescent="0.25">
      <c r="H2" s="1"/>
    </row>
    <row r="3" spans="3:16" ht="134.25" customHeight="1" x14ac:dyDescent="0.25">
      <c r="C3" s="27" t="s">
        <v>18</v>
      </c>
      <c r="D3" s="28"/>
      <c r="E3" s="28"/>
      <c r="F3" s="28"/>
      <c r="G3" s="28"/>
      <c r="H3" s="28"/>
      <c r="I3" s="28"/>
      <c r="J3" s="28"/>
      <c r="K3" s="28"/>
      <c r="L3" s="28"/>
      <c r="M3" s="29"/>
      <c r="N3" s="16"/>
      <c r="O3" s="16"/>
      <c r="P3" s="16"/>
    </row>
    <row r="4" spans="3:16" ht="39.75" customHeight="1" x14ac:dyDescent="0.25">
      <c r="C4" s="17"/>
      <c r="D4" s="17"/>
      <c r="E4" s="17"/>
      <c r="F4" s="17"/>
      <c r="G4" s="17"/>
      <c r="H4" s="17"/>
      <c r="I4" s="17"/>
      <c r="J4" s="17"/>
      <c r="K4" s="18"/>
      <c r="L4" s="18"/>
      <c r="M4" s="18"/>
    </row>
    <row r="5" spans="3:16" ht="14.25" customHeight="1" x14ac:dyDescent="0.25">
      <c r="C5" s="2"/>
      <c r="D5" s="30" t="s">
        <v>19</v>
      </c>
      <c r="E5" s="31"/>
      <c r="F5" s="30" t="s">
        <v>14</v>
      </c>
      <c r="G5" s="32"/>
    </row>
    <row r="6" spans="3:16" ht="14.25" customHeight="1" x14ac:dyDescent="0.25">
      <c r="C6" s="3" t="s">
        <v>3</v>
      </c>
      <c r="D6" s="13">
        <f>+E6/E10</f>
        <v>0</v>
      </c>
      <c r="E6" s="5">
        <v>0</v>
      </c>
      <c r="F6" s="13">
        <f>+G6/G10</f>
        <v>3.2424325229854029E-2</v>
      </c>
      <c r="G6" s="5">
        <v>40250</v>
      </c>
    </row>
    <row r="7" spans="3:16" ht="14.25" customHeight="1" x14ac:dyDescent="0.25">
      <c r="C7" s="3" t="s">
        <v>15</v>
      </c>
      <c r="D7" s="13">
        <f>+E7/E10</f>
        <v>2.2946441217021041E-2</v>
      </c>
      <c r="E7" s="5">
        <v>6647.52</v>
      </c>
      <c r="F7" s="13">
        <f>+G7/G10</f>
        <v>5.032147328851462E-2</v>
      </c>
      <c r="G7" s="5">
        <v>62466.66</v>
      </c>
    </row>
    <row r="8" spans="3:16" ht="14.25" customHeight="1" x14ac:dyDescent="0.25">
      <c r="C8" s="3" t="s">
        <v>16</v>
      </c>
      <c r="D8" s="13">
        <f>+E8/E10</f>
        <v>2.9061204973289182E-2</v>
      </c>
      <c r="E8" s="5">
        <v>8418.9500000000007</v>
      </c>
      <c r="F8" s="13">
        <f>+G8/G10</f>
        <v>1.9606542373312542E-2</v>
      </c>
      <c r="G8" s="5">
        <v>24338.62</v>
      </c>
    </row>
    <row r="9" spans="3:16" ht="14.25" customHeight="1" x14ac:dyDescent="0.25">
      <c r="C9" s="3" t="s">
        <v>17</v>
      </c>
      <c r="D9" s="13">
        <f>+E9/E10</f>
        <v>0.94799228477208997</v>
      </c>
      <c r="E9" s="5">
        <v>274630.71999999997</v>
      </c>
      <c r="F9" s="13">
        <f>+G9/G10</f>
        <v>0.89764765910831879</v>
      </c>
      <c r="G9" s="5">
        <v>1114296.69</v>
      </c>
    </row>
    <row r="10" spans="3:16" ht="14.25" customHeight="1" x14ac:dyDescent="0.25">
      <c r="C10" s="6" t="s">
        <v>7</v>
      </c>
      <c r="D10" s="14">
        <f>SUM(D6:D9)</f>
        <v>0.99999993096240014</v>
      </c>
      <c r="E10" s="26">
        <v>289697.21000000002</v>
      </c>
      <c r="F10" s="14">
        <f t="shared" ref="F10:G10" si="0">SUM(F6:F9)</f>
        <v>1</v>
      </c>
      <c r="G10" s="8">
        <f t="shared" si="0"/>
        <v>1241351.97</v>
      </c>
    </row>
    <row r="11" spans="3:16" ht="14.25" customHeight="1" x14ac:dyDescent="0.25">
      <c r="E11" s="15" t="s">
        <v>11</v>
      </c>
    </row>
    <row r="12" spans="3:16" ht="14.25" customHeight="1" x14ac:dyDescent="0.25">
      <c r="E12" s="12" t="s">
        <v>11</v>
      </c>
    </row>
    <row r="13" spans="3:16" ht="14.25" customHeight="1" x14ac:dyDescent="0.25"/>
    <row r="14" spans="3:16" ht="14.25" customHeight="1" x14ac:dyDescent="0.25"/>
    <row r="15" spans="3:16" ht="14.25" customHeight="1" x14ac:dyDescent="0.25"/>
    <row r="16" spans="3: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3">
    <mergeCell ref="C3:M3"/>
    <mergeCell ref="D5:E5"/>
    <mergeCell ref="F5:G5"/>
  </mergeCells>
  <pageMargins left="0.70000000000000007" right="0.7000000000000000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1:M1000"/>
  <sheetViews>
    <sheetView workbookViewId="0"/>
  </sheetViews>
  <sheetFormatPr baseColWidth="10" defaultColWidth="14.42578125" defaultRowHeight="15" customHeight="1" x14ac:dyDescent="0.25"/>
  <cols>
    <col min="1" max="2" width="11.42578125" customWidth="1"/>
    <col min="3" max="3" width="23.28515625" customWidth="1"/>
    <col min="4" max="4" width="11.85546875" customWidth="1"/>
    <col min="5" max="5" width="11.42578125" customWidth="1"/>
    <col min="6" max="26" width="10.7109375" customWidth="1"/>
  </cols>
  <sheetData>
    <row r="1" spans="3:13" ht="14.25" customHeight="1" x14ac:dyDescent="0.25"/>
    <row r="2" spans="3:13" ht="14.25" customHeight="1" x14ac:dyDescent="0.25">
      <c r="H2" s="1"/>
    </row>
    <row r="3" spans="3:13" ht="111" customHeight="1" x14ac:dyDescent="0.25">
      <c r="C3" s="27" t="s">
        <v>20</v>
      </c>
      <c r="D3" s="28"/>
      <c r="E3" s="28"/>
      <c r="F3" s="28"/>
      <c r="G3" s="28"/>
      <c r="H3" s="28"/>
      <c r="I3" s="28"/>
      <c r="J3" s="28"/>
      <c r="K3" s="28"/>
      <c r="L3" s="28"/>
      <c r="M3" s="29"/>
    </row>
    <row r="4" spans="3:13" ht="39.75" customHeight="1" x14ac:dyDescent="0.25">
      <c r="C4" s="17"/>
      <c r="D4" s="17"/>
      <c r="E4" s="17"/>
      <c r="F4" s="17"/>
      <c r="G4" s="17"/>
      <c r="H4" s="17"/>
      <c r="I4" s="17"/>
      <c r="J4" s="17"/>
      <c r="K4" s="18"/>
      <c r="L4" s="18"/>
      <c r="M4" s="18"/>
    </row>
    <row r="5" spans="3:13" ht="14.25" customHeight="1" x14ac:dyDescent="0.25">
      <c r="C5" s="2"/>
      <c r="D5" s="30" t="s">
        <v>21</v>
      </c>
      <c r="E5" s="31"/>
      <c r="F5" s="30" t="s">
        <v>14</v>
      </c>
      <c r="G5" s="32"/>
    </row>
    <row r="6" spans="3:13" ht="14.25" customHeight="1" x14ac:dyDescent="0.25">
      <c r="C6" s="3" t="s">
        <v>3</v>
      </c>
      <c r="D6" s="4">
        <f>+E6/E10</f>
        <v>3.1348671026785915E-2</v>
      </c>
      <c r="E6" s="5">
        <v>14450</v>
      </c>
      <c r="F6" s="4">
        <f>+G6/G10</f>
        <v>4.2294737831627918E-2</v>
      </c>
      <c r="G6" s="5">
        <v>40250</v>
      </c>
    </row>
    <row r="7" spans="3:13" ht="14.25" customHeight="1" x14ac:dyDescent="0.25">
      <c r="C7" s="3" t="s">
        <v>15</v>
      </c>
      <c r="D7" s="4">
        <f>+E7/E10</f>
        <v>6.9534997027191431E-2</v>
      </c>
      <c r="E7" s="5">
        <v>32051.78</v>
      </c>
      <c r="F7" s="4">
        <f>+G7/G10</f>
        <v>5.8655088493568937E-2</v>
      </c>
      <c r="G7" s="5">
        <v>55819.41</v>
      </c>
    </row>
    <row r="8" spans="3:13" ht="14.25" customHeight="1" x14ac:dyDescent="0.25">
      <c r="C8" s="3" t="s">
        <v>16</v>
      </c>
      <c r="D8" s="4">
        <f>+E8/E10</f>
        <v>1.7113771030782054E-2</v>
      </c>
      <c r="E8" s="5">
        <v>7888.5</v>
      </c>
      <c r="F8" s="4">
        <f>+G8/G10</f>
        <v>1.6728383183137276E-2</v>
      </c>
      <c r="G8" s="5">
        <v>15919.65</v>
      </c>
    </row>
    <row r="9" spans="3:13" ht="14.25" customHeight="1" x14ac:dyDescent="0.25">
      <c r="C9" s="3" t="s">
        <v>17</v>
      </c>
      <c r="D9" s="4">
        <f>+E9/E10</f>
        <v>0.88200256091524065</v>
      </c>
      <c r="E9" s="5">
        <v>406554.3</v>
      </c>
      <c r="F9" s="4">
        <f>+G9/G10</f>
        <v>0.88232179049166581</v>
      </c>
      <c r="G9" s="5">
        <v>839665.97</v>
      </c>
    </row>
    <row r="10" spans="3:13" ht="14.25" customHeight="1" x14ac:dyDescent="0.25">
      <c r="C10" s="6" t="s">
        <v>7</v>
      </c>
      <c r="D10" s="7">
        <f t="shared" ref="D10:G10" si="0">SUM(D6:D9)</f>
        <v>1</v>
      </c>
      <c r="E10" s="8">
        <f t="shared" si="0"/>
        <v>460944.57999999996</v>
      </c>
      <c r="F10" s="7">
        <f t="shared" si="0"/>
        <v>1</v>
      </c>
      <c r="G10" s="8">
        <f t="shared" si="0"/>
        <v>951655.03</v>
      </c>
    </row>
    <row r="11" spans="3:13" ht="14.25" customHeight="1" x14ac:dyDescent="0.25"/>
    <row r="12" spans="3:13" ht="14.25" customHeight="1" x14ac:dyDescent="0.25"/>
    <row r="13" spans="3:13" ht="14.25" customHeight="1" x14ac:dyDescent="0.25"/>
    <row r="14" spans="3:13" ht="14.25" customHeight="1" x14ac:dyDescent="0.25"/>
    <row r="15" spans="3:13" ht="14.25" customHeight="1" x14ac:dyDescent="0.25">
      <c r="E15" s="15" t="s">
        <v>11</v>
      </c>
    </row>
    <row r="16" spans="3:13" ht="14.25" customHeight="1" x14ac:dyDescent="0.25">
      <c r="E16" s="12" t="s">
        <v>11</v>
      </c>
    </row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3">
    <mergeCell ref="C3:M3"/>
    <mergeCell ref="D5:E5"/>
    <mergeCell ref="F5:G5"/>
  </mergeCells>
  <pageMargins left="0.70000000000000007" right="0.7000000000000000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1:P1000"/>
  <sheetViews>
    <sheetView workbookViewId="0"/>
  </sheetViews>
  <sheetFormatPr baseColWidth="10" defaultColWidth="14.42578125" defaultRowHeight="15" customHeight="1" x14ac:dyDescent="0.25"/>
  <cols>
    <col min="1" max="2" width="11.42578125" customWidth="1"/>
    <col min="3" max="3" width="23.28515625" customWidth="1"/>
    <col min="4" max="4" width="11.42578125" customWidth="1"/>
    <col min="5" max="26" width="10.7109375" customWidth="1"/>
  </cols>
  <sheetData>
    <row r="1" spans="3:16" ht="14.25" customHeight="1" x14ac:dyDescent="0.25"/>
    <row r="2" spans="3:16" ht="134.25" customHeight="1" x14ac:dyDescent="0.25">
      <c r="C2" s="27" t="s">
        <v>22</v>
      </c>
      <c r="D2" s="28"/>
      <c r="E2" s="28"/>
      <c r="F2" s="28"/>
      <c r="G2" s="28"/>
      <c r="H2" s="28"/>
      <c r="I2" s="28"/>
      <c r="J2" s="28"/>
      <c r="K2" s="28"/>
      <c r="L2" s="28"/>
      <c r="M2" s="29"/>
      <c r="N2" s="16"/>
      <c r="O2" s="16"/>
      <c r="P2" s="16"/>
    </row>
    <row r="3" spans="3:16" ht="14.25" customHeight="1" x14ac:dyDescent="0.25"/>
    <row r="4" spans="3:16" ht="14.25" customHeight="1" x14ac:dyDescent="0.25">
      <c r="H4" s="1"/>
    </row>
    <row r="5" spans="3:16" ht="39.75" customHeight="1" x14ac:dyDescent="0.25">
      <c r="C5" s="17"/>
      <c r="D5" s="17"/>
      <c r="E5" s="17"/>
      <c r="F5" s="17"/>
      <c r="G5" s="17"/>
      <c r="H5" s="17"/>
      <c r="I5" s="17"/>
      <c r="J5" s="17"/>
      <c r="K5" s="18"/>
      <c r="L5" s="18"/>
      <c r="M5" s="18"/>
    </row>
    <row r="6" spans="3:16" ht="14.25" customHeight="1" x14ac:dyDescent="0.25">
      <c r="C6" s="2"/>
      <c r="D6" s="30" t="s">
        <v>23</v>
      </c>
      <c r="E6" s="32"/>
    </row>
    <row r="7" spans="3:16" ht="14.25" customHeight="1" x14ac:dyDescent="0.25">
      <c r="C7" s="3" t="s">
        <v>3</v>
      </c>
      <c r="D7" s="13">
        <f>+E7/E11</f>
        <v>5.2576859114681504E-2</v>
      </c>
      <c r="E7" s="5">
        <v>25800</v>
      </c>
    </row>
    <row r="8" spans="3:16" ht="14.25" customHeight="1" x14ac:dyDescent="0.25">
      <c r="C8" s="3" t="s">
        <v>15</v>
      </c>
      <c r="D8" s="13">
        <f>+E8/E11</f>
        <v>4.8434617761547151E-2</v>
      </c>
      <c r="E8" s="5">
        <v>23767.360000000001</v>
      </c>
    </row>
    <row r="9" spans="3:16" ht="14.25" customHeight="1" x14ac:dyDescent="0.25">
      <c r="C9" s="3" t="s">
        <v>16</v>
      </c>
      <c r="D9" s="13">
        <f>+E9/E11</f>
        <v>1.6366381475925361E-2</v>
      </c>
      <c r="E9" s="5">
        <v>8031.15</v>
      </c>
    </row>
    <row r="10" spans="3:16" ht="14.25" customHeight="1" x14ac:dyDescent="0.25">
      <c r="C10" s="3" t="s">
        <v>17</v>
      </c>
      <c r="D10" s="13">
        <f>+E10/E11</f>
        <v>0.88262214164784591</v>
      </c>
      <c r="E10" s="5">
        <v>433111.67</v>
      </c>
    </row>
    <row r="11" spans="3:16" ht="14.25" customHeight="1" x14ac:dyDescent="0.25">
      <c r="C11" s="6" t="s">
        <v>7</v>
      </c>
      <c r="D11" s="14">
        <f t="shared" ref="D11:E11" si="0">SUM(D7:D10)</f>
        <v>1</v>
      </c>
      <c r="E11" s="8">
        <f t="shared" si="0"/>
        <v>490710.18</v>
      </c>
    </row>
    <row r="12" spans="3:16" ht="14.25" customHeight="1" x14ac:dyDescent="0.25"/>
    <row r="13" spans="3:16" ht="14.25" customHeight="1" x14ac:dyDescent="0.25"/>
    <row r="14" spans="3:16" ht="14.25" customHeight="1" x14ac:dyDescent="0.25"/>
    <row r="15" spans="3:16" ht="14.25" customHeight="1" x14ac:dyDescent="0.25"/>
    <row r="16" spans="3:16" ht="14.25" customHeight="1" x14ac:dyDescent="0.25">
      <c r="E16" s="15" t="s">
        <v>11</v>
      </c>
    </row>
    <row r="17" spans="5:5" ht="14.25" customHeight="1" x14ac:dyDescent="0.25">
      <c r="E17" s="12" t="s">
        <v>11</v>
      </c>
    </row>
    <row r="18" spans="5:5" ht="14.25" customHeight="1" x14ac:dyDescent="0.25"/>
    <row r="19" spans="5:5" ht="14.25" customHeight="1" x14ac:dyDescent="0.25"/>
    <row r="20" spans="5:5" ht="14.25" customHeight="1" x14ac:dyDescent="0.25"/>
    <row r="21" spans="5:5" ht="14.25" customHeight="1" x14ac:dyDescent="0.25"/>
    <row r="22" spans="5:5" ht="14.25" customHeight="1" x14ac:dyDescent="0.25"/>
    <row r="23" spans="5:5" ht="14.25" customHeight="1" x14ac:dyDescent="0.25"/>
    <row r="24" spans="5:5" ht="14.25" customHeight="1" x14ac:dyDescent="0.25"/>
    <row r="25" spans="5:5" ht="14.25" customHeight="1" x14ac:dyDescent="0.25"/>
    <row r="26" spans="5:5" ht="14.25" customHeight="1" x14ac:dyDescent="0.25"/>
    <row r="27" spans="5:5" ht="14.25" customHeight="1" x14ac:dyDescent="0.25"/>
    <row r="28" spans="5:5" ht="14.25" customHeight="1" x14ac:dyDescent="0.25"/>
    <row r="29" spans="5:5" ht="14.25" customHeight="1" x14ac:dyDescent="0.25"/>
    <row r="30" spans="5:5" ht="14.25" customHeight="1" x14ac:dyDescent="0.25"/>
    <row r="31" spans="5:5" ht="14.25" customHeight="1" x14ac:dyDescent="0.25"/>
    <row r="32" spans="5:5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2">
    <mergeCell ref="C2:M2"/>
    <mergeCell ref="D6:E6"/>
  </mergeCells>
  <pageMargins left="0.70000000000000007" right="0.7000000000000000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2024</vt:lpstr>
      <vt:lpstr>4_TRIMESTRE_2019_</vt:lpstr>
      <vt:lpstr>3_TRIMESTRE_2019_</vt:lpstr>
      <vt:lpstr>2_TRIMESTRES_2019</vt:lpstr>
      <vt:lpstr>1_TRIMESTRE_2019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 Gregorio Rodríguez</cp:lastModifiedBy>
  <cp:lastPrinted>2025-04-11T08:53:54Z</cp:lastPrinted>
  <dcterms:modified xsi:type="dcterms:W3CDTF">2025-04-11T08:54:03Z</dcterms:modified>
</cp:coreProperties>
</file>