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DMINISTRACION Y RRHH\CONTRATOS-CONVENIOS-ACUERDOS-OTROS\TRANSPARENCIA\ITC 2022\FICHEROS A SUBIR\13\"/>
    </mc:Choice>
  </mc:AlternateContent>
  <bookViews>
    <workbookView xWindow="0" yWindow="0" windowWidth="25200" windowHeight="11880"/>
  </bookViews>
  <sheets>
    <sheet name="2022" sheetId="1" r:id="rId1"/>
    <sheet name="4_TRIMESTRE_2019_" sheetId="2" state="hidden" r:id="rId2"/>
    <sheet name="3_TRIMESTRE_2019_" sheetId="3" state="hidden" r:id="rId3"/>
    <sheet name="2_TRIMESTRES_2019" sheetId="4" state="hidden" r:id="rId4"/>
    <sheet name="1_TRIMESTRE_2019" sheetId="5" state="hidden" r:id="rId5"/>
  </sheets>
  <externalReferences>
    <externalReference r:id="rId6"/>
  </externalReferences>
  <calcPr calcId="162913"/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11" i="5" l="1"/>
  <c r="D10" i="5" s="1"/>
  <c r="D9" i="5"/>
  <c r="D8" i="5"/>
  <c r="G10" i="4"/>
  <c r="F7" i="4" s="1"/>
  <c r="F10" i="4" s="1"/>
  <c r="E10" i="4"/>
  <c r="D9" i="4" s="1"/>
  <c r="F9" i="4"/>
  <c r="F8" i="4"/>
  <c r="D8" i="4"/>
  <c r="D7" i="4"/>
  <c r="F6" i="4"/>
  <c r="G10" i="3"/>
  <c r="F8" i="3" s="1"/>
  <c r="F9" i="3"/>
  <c r="D9" i="3"/>
  <c r="D8" i="3"/>
  <c r="F7" i="3"/>
  <c r="F10" i="3" s="1"/>
  <c r="D7" i="3"/>
  <c r="F6" i="3"/>
  <c r="D6" i="3"/>
  <c r="D10" i="3" s="1"/>
  <c r="G10" i="2"/>
  <c r="F9" i="2"/>
  <c r="E9" i="2"/>
  <c r="F8" i="2"/>
  <c r="E8" i="2"/>
  <c r="F7" i="2"/>
  <c r="F10" i="2" s="1"/>
  <c r="F6" i="2"/>
  <c r="E65" i="1"/>
  <c r="D59" i="1" s="1"/>
  <c r="E53" i="1"/>
  <c r="D51" i="1" s="1"/>
  <c r="G52" i="1"/>
  <c r="G51" i="1"/>
  <c r="G39" i="1" s="1"/>
  <c r="G50" i="1"/>
  <c r="G49" i="1"/>
  <c r="G37" i="1" s="1"/>
  <c r="G48" i="1"/>
  <c r="G47" i="1"/>
  <c r="G35" i="1" s="1"/>
  <c r="E41" i="1"/>
  <c r="D40" i="1" s="1"/>
  <c r="E29" i="1"/>
  <c r="D27" i="1" s="1"/>
  <c r="E13" i="1"/>
  <c r="D8" i="1" s="1"/>
  <c r="D9" i="1"/>
  <c r="D12" i="1" l="1"/>
  <c r="D35" i="1"/>
  <c r="D37" i="1"/>
  <c r="D39" i="1"/>
  <c r="D36" i="1"/>
  <c r="D38" i="1"/>
  <c r="D49" i="1"/>
  <c r="D52" i="1"/>
  <c r="D48" i="1"/>
  <c r="D47" i="1"/>
  <c r="D50" i="1"/>
  <c r="D60" i="1"/>
  <c r="G25" i="1"/>
  <c r="G23" i="1"/>
  <c r="G27" i="1"/>
  <c r="E10" i="2"/>
  <c r="D8" i="2" s="1"/>
  <c r="D10" i="1"/>
  <c r="D61" i="1"/>
  <c r="D11" i="1"/>
  <c r="D24" i="1"/>
  <c r="D26" i="1"/>
  <c r="D28" i="1"/>
  <c r="G36" i="1"/>
  <c r="G38" i="1"/>
  <c r="G40" i="1"/>
  <c r="D62" i="1"/>
  <c r="D6" i="4"/>
  <c r="D10" i="4" s="1"/>
  <c r="D7" i="5"/>
  <c r="D11" i="5" s="1"/>
  <c r="D7" i="1"/>
  <c r="D63" i="1"/>
  <c r="G53" i="1"/>
  <c r="F49" i="1" s="1"/>
  <c r="D64" i="1"/>
  <c r="D23" i="1"/>
  <c r="D25" i="1"/>
  <c r="D41" i="1" l="1"/>
  <c r="D53" i="1"/>
  <c r="F50" i="1"/>
  <c r="D65" i="1"/>
  <c r="F52" i="1"/>
  <c r="G24" i="1"/>
  <c r="F47" i="1"/>
  <c r="G28" i="1"/>
  <c r="F48" i="1"/>
  <c r="D29" i="1"/>
  <c r="G26" i="1"/>
  <c r="D9" i="2"/>
  <c r="F51" i="1"/>
  <c r="D7" i="2"/>
  <c r="D6" i="2"/>
  <c r="G41" i="1"/>
  <c r="F37" i="1" l="1"/>
  <c r="F35" i="1"/>
  <c r="F39" i="1"/>
  <c r="F38" i="1"/>
  <c r="F53" i="1"/>
  <c r="F40" i="1"/>
  <c r="G29" i="1"/>
  <c r="F26" i="1" s="1"/>
  <c r="F36" i="1"/>
  <c r="D10" i="2"/>
  <c r="F24" i="1" l="1"/>
  <c r="F28" i="1"/>
  <c r="F25" i="1"/>
  <c r="F23" i="1"/>
  <c r="F27" i="1"/>
  <c r="F41" i="1"/>
  <c r="F29" i="1" l="1"/>
</calcChain>
</file>

<file path=xl/sharedStrings.xml><?xml version="1.0" encoding="utf-8"?>
<sst xmlns="http://schemas.openxmlformats.org/spreadsheetml/2006/main" count="88" uniqueCount="24">
  <si>
    <t>Abierto</t>
  </si>
  <si>
    <t>Abierto simplificado</t>
  </si>
  <si>
    <t>Abierto super simplificado</t>
  </si>
  <si>
    <t>Negociado</t>
  </si>
  <si>
    <t xml:space="preserve"> </t>
  </si>
  <si>
    <t>Adherido Gobierno</t>
  </si>
  <si>
    <t>Contratos menores</t>
  </si>
  <si>
    <t xml:space="preserve">Total </t>
  </si>
  <si>
    <r>
      <t xml:space="preserve">CONTRATACIONES REALIZADAS EN CUARTO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</si>
  <si>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Cuarto trimestre 2019</t>
  </si>
  <si>
    <t>Acumulado 2019</t>
  </si>
  <si>
    <r>
      <t xml:space="preserve">CONTRATACIONES REALIZADAS EN TERCER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</si>
  <si>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Tercer trimestre 2019</t>
  </si>
  <si>
    <r>
      <t xml:space="preserve">CONTRATACIONES REALIZADAS EN SEGUNDO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</si>
  <si>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Segundo trimestre 2019</t>
  </si>
  <si>
    <r>
      <t xml:space="preserve">CONTRATACIONES REALIZADAS EN PRIMER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</si>
  <si>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Primer trimestre 2019</t>
  </si>
  <si>
    <r>
      <t xml:space="preserve">CONTRATACIONES REALIZADAS EN 2022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</si>
  <si>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TOTAL  2022</t>
  </si>
  <si>
    <t>Primer trimestre 2022</t>
  </si>
  <si>
    <t>Segundo trimestre 2022</t>
  </si>
  <si>
    <t>Acumulado 2022</t>
  </si>
  <si>
    <t>Tercer trimestre 2022</t>
  </si>
  <si>
    <t>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</si>
</sst>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30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3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vertical="center"/>
    </xf>
    <xf numFmtId="0" fontId="0" fillId="0" borderId="0" xfId="0" applyAlignment="1"/>
    <xf numFmtId="0" fontId="0" fillId="0" borderId="2" xfId="0" applyBorder="1"/>
    <xf numFmtId="0" fontId="3" fillId="0" borderId="4" xfId="0" applyFont="1" applyBorder="1" applyAlignment="1">
      <alignment horizontal="center" vertical="center" wrapText="1"/>
    </xf>
    <xf numFmtId="10" fontId="0" fillId="0" borderId="5" xfId="0" applyNumberFormat="1" applyBorder="1" applyAlignment="1">
      <alignment horizontal="right"/>
    </xf>
    <xf numFmtId="4" fontId="0" fillId="0" borderId="6" xfId="0" applyNumberFormat="1" applyBorder="1"/>
    <xf numFmtId="4" fontId="0" fillId="0" borderId="0" xfId="0" applyNumberFormat="1"/>
    <xf numFmtId="0" fontId="3" fillId="0" borderId="7" xfId="0" applyFont="1" applyFill="1" applyBorder="1" applyAlignment="1">
      <alignment horizontal="right" vertical="center"/>
    </xf>
    <xf numFmtId="10" fontId="2" fillId="0" borderId="8" xfId="0" applyNumberFormat="1" applyFont="1" applyBorder="1"/>
    <xf numFmtId="4" fontId="2" fillId="0" borderId="9" xfId="0" applyNumberFormat="1" applyFont="1" applyBorder="1"/>
    <xf numFmtId="0" fontId="3" fillId="0" borderId="5" xfId="0" applyFont="1" applyBorder="1" applyAlignment="1">
      <alignment horizontal="center" vertical="center" wrapText="1"/>
    </xf>
    <xf numFmtId="10" fontId="0" fillId="0" borderId="5" xfId="0" applyNumberFormat="1" applyBorder="1"/>
    <xf numFmtId="10" fontId="0" fillId="0" borderId="10" xfId="0" applyNumberFormat="1" applyBorder="1"/>
    <xf numFmtId="10" fontId="2" fillId="0" borderId="11" xfId="0" applyNumberFormat="1" applyFont="1" applyBorder="1"/>
    <xf numFmtId="0" fontId="0" fillId="0" borderId="12" xfId="0" applyBorder="1"/>
    <xf numFmtId="10" fontId="0" fillId="0" borderId="15" xfId="0" applyNumberFormat="1" applyBorder="1"/>
    <xf numFmtId="0" fontId="3" fillId="0" borderId="8" xfId="0" applyFont="1" applyFill="1" applyBorder="1" applyAlignment="1">
      <alignment horizontal="right" vertical="center"/>
    </xf>
    <xf numFmtId="10" fontId="2" fillId="0" borderId="16" xfId="0" applyNumberFormat="1" applyFont="1" applyBorder="1"/>
    <xf numFmtId="4" fontId="2" fillId="0" borderId="16" xfId="0" applyNumberFormat="1" applyFont="1" applyBorder="1"/>
    <xf numFmtId="10" fontId="0" fillId="0" borderId="17" xfId="0" applyNumberFormat="1" applyBorder="1" applyAlignment="1">
      <alignment horizontal="right"/>
    </xf>
    <xf numFmtId="10" fontId="2" fillId="0" borderId="16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  2022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D72-4A7A-9EB1-B90E1B55205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D72-4A7A-9EB1-B90E1B55205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D72-4A7A-9EB1-B90E1B55205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D72-4A7A-9EB1-B90E1B552055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BD72-4A7A-9EB1-B90E1B552055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BD72-4A7A-9EB1-B90E1B5520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'2022'!$C$7:$C$12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'2022'!$D$7:$D$12</c:f>
              <c:numCache>
                <c:formatCode>0.00%</c:formatCode>
                <c:ptCount val="6"/>
                <c:pt idx="0">
                  <c:v>0.2137964720683431</c:v>
                </c:pt>
                <c:pt idx="1">
                  <c:v>8.6881929078608686E-2</c:v>
                </c:pt>
                <c:pt idx="2">
                  <c:v>1.9359098317100747E-2</c:v>
                </c:pt>
                <c:pt idx="3">
                  <c:v>3.4324020251830289E-2</c:v>
                </c:pt>
                <c:pt idx="4">
                  <c:v>9.5632666156974574E-3</c:v>
                </c:pt>
                <c:pt idx="5">
                  <c:v>0.63607521366841979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Cuarto trimestre 2022</a:t>
            </a:r>
            <a:b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</a:b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/>
            </a:r>
            <a:b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</a:br>
            <a:endParaRPr lang="es-ES" sz="1400" b="0" i="0" u="none" strike="noStrike" kern="1200" cap="none" spc="0" baseline="0">
              <a:solidFill>
                <a:srgbClr val="595959"/>
              </a:solidFill>
              <a:uFillTx/>
              <a:latin typeface="Calibri"/>
            </a:endParaRP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D61-4DA9-BE20-BEE719253978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61-4DA9-BE20-BEE719253978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D61-4DA9-BE20-BEE719253978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61-4DA9-BE20-BEE719253978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AD61-4DA9-BE20-BEE719253978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AD61-4DA9-BE20-BEE719253978}"/>
              </c:ext>
            </c:extLst>
          </c:dPt>
          <c:dLbls>
            <c:dLbl>
              <c:idx val="1"/>
              <c:layout>
                <c:manualLayout>
                  <c:xMode val="edge"/>
                  <c:yMode val="edge"/>
                  <c:x val="0.5313602782020691"/>
                  <c:y val="0.3744220825980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D61-4DA9-BE20-BEE719253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'2022'!$C$23:$C$28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'2022'!$D$23:$D$28</c:f>
              <c:numCache>
                <c:formatCode>0.00%</c:formatCode>
                <c:ptCount val="6"/>
                <c:pt idx="0">
                  <c:v>0.27889231285021115</c:v>
                </c:pt>
                <c:pt idx="1">
                  <c:v>0.11862432868454929</c:v>
                </c:pt>
                <c:pt idx="2">
                  <c:v>6.707036665640374E-3</c:v>
                </c:pt>
                <c:pt idx="3">
                  <c:v>2.7207917655625202E-2</c:v>
                </c:pt>
                <c:pt idx="4">
                  <c:v>4.4545794821939455E-3</c:v>
                </c:pt>
                <c:pt idx="5">
                  <c:v>0.56411382466178006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Tercer trimestre 2022</a:t>
            </a:r>
            <a:b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</a:br>
            <a:endParaRPr lang="es-ES" sz="1400" b="0" i="0" u="none" strike="noStrike" kern="1200" cap="none" spc="0" baseline="0">
              <a:solidFill>
                <a:srgbClr val="595959"/>
              </a:solidFill>
              <a:uFillTx/>
              <a:latin typeface="Calibri"/>
            </a:endParaRP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80C-4EFB-9A23-4247A20DA98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0C-4EFB-9A23-4247A20DA986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0C-4EFB-9A23-4247A20DA986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0C-4EFB-9A23-4247A20DA986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A80C-4EFB-9A23-4247A20DA986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A80C-4EFB-9A23-4247A20DA986}"/>
              </c:ext>
            </c:extLst>
          </c:dPt>
          <c:dLbls>
            <c:dLbl>
              <c:idx val="1"/>
              <c:layout>
                <c:manualLayout>
                  <c:xMode val="edge"/>
                  <c:yMode val="edge"/>
                  <c:x val="0.35138944833692831"/>
                  <c:y val="0.20523625125051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80C-4EFB-9A23-4247A20DA9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'2022'!$C$35:$C$40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'2022'!$D$35:$D$40</c:f>
              <c:numCache>
                <c:formatCode>0.00%</c:formatCode>
                <c:ptCount val="6"/>
                <c:pt idx="0">
                  <c:v>7.0942110180984425E-2</c:v>
                </c:pt>
                <c:pt idx="1">
                  <c:v>2.1121035287657724E-2</c:v>
                </c:pt>
                <c:pt idx="2">
                  <c:v>4.8196868001725041E-2</c:v>
                </c:pt>
                <c:pt idx="3">
                  <c:v>8.0556715383007307E-2</c:v>
                </c:pt>
                <c:pt idx="4">
                  <c:v>1.9198894566157376E-2</c:v>
                </c:pt>
                <c:pt idx="5">
                  <c:v>0.75998437658046814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Segundo trimestre 2022</a:t>
            </a:r>
            <a:b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</a:br>
            <a:endParaRPr lang="es-ES" sz="1400" b="0" i="0" u="none" strike="noStrike" kern="1200" cap="none" spc="0" baseline="0">
              <a:solidFill>
                <a:srgbClr val="595959"/>
              </a:solidFill>
              <a:uFillTx/>
              <a:latin typeface="Calibri"/>
            </a:endParaRPr>
          </a:p>
        </c:rich>
      </c:tx>
      <c:layout>
        <c:manualLayout>
          <c:xMode val="edge"/>
          <c:yMode val="edge"/>
          <c:x val="0.21918106127212764"/>
          <c:y val="3.1152482356636084E-2"/>
        </c:manualLayout>
      </c:layout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.36726074294008559"/>
          <c:w val="0.80663708096421616"/>
          <c:h val="0.5471652005001839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85CB-427D-954E-F575673738D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CB-427D-954E-F575673738DA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5CB-427D-954E-F575673738DA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CB-427D-954E-F575673738DA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85CB-427D-954E-F575673738DA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5CB-427D-954E-F575673738DA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1473143464599532"/>
                  <c:y val="0.21871918805455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CB-427D-954E-F575673738D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6465934136854288"/>
                  <c:y val="0.223442253025294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CB-427D-954E-F575673738D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08194954765872"/>
                  <c:y val="0.23791077195664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5CB-427D-954E-F575673738D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0498880935083335"/>
                  <c:y val="0.20386824918233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5CB-427D-954E-F575673738D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014954724967272"/>
                  <c:y val="0.35298566774051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5CB-427D-954E-F57567373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'2022'!$C$47:$C$52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'2022'!$D$47:$D$52</c:f>
              <c:numCache>
                <c:formatCode>0.00%</c:formatCode>
                <c:ptCount val="6"/>
                <c:pt idx="0">
                  <c:v>0.11948587581829385</c:v>
                </c:pt>
                <c:pt idx="1">
                  <c:v>2.5470560489270815E-2</c:v>
                </c:pt>
                <c:pt idx="2">
                  <c:v>5.4506377342450091E-2</c:v>
                </c:pt>
                <c:pt idx="3">
                  <c:v>0</c:v>
                </c:pt>
                <c:pt idx="4">
                  <c:v>1.4582285658486151E-2</c:v>
                </c:pt>
                <c:pt idx="5">
                  <c:v>0.78595490069149909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Primer trimestre 2022</a:t>
            </a:r>
          </a:p>
        </c:rich>
      </c:tx>
      <c:layout>
        <c:manualLayout>
          <c:xMode val="edge"/>
          <c:yMode val="edge"/>
          <c:x val="0.30941580106975486"/>
          <c:y val="2.3494914830933741E-2"/>
        </c:manualLayout>
      </c:layout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.27756651882136929"/>
          <c:w val="1"/>
          <c:h val="0.534875148577586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895-4B49-9BB7-CE360AAA38F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5-4B49-9BB7-CE360AAA38F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95-4B49-9BB7-CE360AAA38F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95-4B49-9BB7-CE360AAA38F9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895-4B49-9BB7-CE360AAA38F9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895-4B49-9BB7-CE360AAA38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'2022'!$C$59:$C$64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 simplificado</c:v>
                </c:pt>
                <c:pt idx="3">
                  <c:v>Negociado</c:v>
                </c:pt>
                <c:pt idx="4">
                  <c:v>Adherido Gobierno</c:v>
                </c:pt>
                <c:pt idx="5">
                  <c:v>Contratos menores</c:v>
                </c:pt>
              </c:strCache>
            </c:strRef>
          </c:cat>
          <c:val>
            <c:numRef>
              <c:f>'2022'!$D$59:$D$64</c:f>
              <c:numCache>
                <c:formatCode>0.00%</c:formatCode>
                <c:ptCount val="6"/>
                <c:pt idx="0">
                  <c:v>8.6640642227228837E-2</c:v>
                </c:pt>
                <c:pt idx="1">
                  <c:v>4.055274764844076E-2</c:v>
                </c:pt>
                <c:pt idx="2">
                  <c:v>1.9008197906639927E-2</c:v>
                </c:pt>
                <c:pt idx="3">
                  <c:v>6.4630895387543241E-2</c:v>
                </c:pt>
                <c:pt idx="4">
                  <c:v>2.5225389874594925E-2</c:v>
                </c:pt>
                <c:pt idx="5">
                  <c:v>0.7639421269555523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084240939962214"/>
          <c:y val="0.27591262481673506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Cuarto trimestre 2019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tx>
            <c:strRef>
              <c:f>'4_TRIMESTRE_2019_'!$D$5:$D$5</c:f>
              <c:strCache>
                <c:ptCount val="1"/>
                <c:pt idx="0">
                  <c:v>Cuarto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963-4CDD-AA0C-0F23DA580C7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963-4CDD-AA0C-0F23DA580C7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963-4CDD-AA0C-0F23DA580C74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63-4CDD-AA0C-0F23DA580C74}"/>
              </c:ext>
            </c:extLst>
          </c:dPt>
          <c:dLbls>
            <c:dLbl>
              <c:idx val="1"/>
              <c:layout>
                <c:manualLayout>
                  <c:xMode val="edge"/>
                  <c:yMode val="edge"/>
                  <c:x val="0.46298093650137867"/>
                  <c:y val="0.19552877318906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963-4CDD-AA0C-0F23DA580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'4_TRIMESTRE_2019_'!$C$6:$C$9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'4_TRIMESTRE_2019_'!$D$6:$D$9</c:f>
              <c:numCache>
                <c:formatCode>0.00%</c:formatCode>
                <c:ptCount val="4"/>
                <c:pt idx="0">
                  <c:v>6.9845751655191399E-2</c:v>
                </c:pt>
                <c:pt idx="1">
                  <c:v>1.6999439741074426E-2</c:v>
                </c:pt>
                <c:pt idx="2">
                  <c:v>8.7965100943766215E-3</c:v>
                </c:pt>
                <c:pt idx="3">
                  <c:v>0.90435829850935756</c:v>
                </c:pt>
              </c:numCache>
            </c:numRef>
          </c:val>
        </c:ser>
        <c:ser>
          <c:idx val="1"/>
          <c:order val="1"/>
          <c:tx>
            <c:strRef>
              <c:f>'3_TRIMESTRE_2019_'!$E$5:$E$5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963-4CDD-AA0C-0F23DA580C7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63-4CDD-AA0C-0F23DA580C7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963-4CDD-AA0C-0F23DA580C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'3_TRIMESTRE_2019_'!$E$8:$E$10</c:f>
              <c:numCache>
                <c:formatCode>#,##0.00</c:formatCode>
                <c:ptCount val="3"/>
                <c:pt idx="0">
                  <c:v>8418.9500000000007</c:v>
                </c:pt>
                <c:pt idx="1">
                  <c:v>274630.71999999997</c:v>
                </c:pt>
                <c:pt idx="2">
                  <c:v>289697.21000000002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Tercer trimestre 2019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tx>
            <c:strRef>
              <c:f>'3_TRIMESTRE_2019_'!$D$5:$D$5</c:f>
              <c:strCache>
                <c:ptCount val="1"/>
                <c:pt idx="0">
                  <c:v>Tercer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452-4707-B09B-BAF839A904A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452-4707-B09B-BAF839A904A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452-4707-B09B-BAF839A904A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452-4707-B09B-BAF839A904A9}"/>
              </c:ext>
            </c:extLst>
          </c:dPt>
          <c:dLbls>
            <c:dLbl>
              <c:idx val="1"/>
              <c:layout>
                <c:manualLayout>
                  <c:xMode val="edge"/>
                  <c:yMode val="edge"/>
                  <c:x val="0.33987348557950042"/>
                  <c:y val="0.17233560090702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52-4707-B09B-BAF839A90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'3_TRIMESTRE_2019_'!$C$6:$C$9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'3_TRIMESTRE_2019_'!$D$6:$D$9</c:f>
              <c:numCache>
                <c:formatCode>0.00%</c:formatCode>
                <c:ptCount val="4"/>
                <c:pt idx="0">
                  <c:v>0</c:v>
                </c:pt>
                <c:pt idx="1">
                  <c:v>2.2946441217021041E-2</c:v>
                </c:pt>
                <c:pt idx="2">
                  <c:v>2.9061204973289182E-2</c:v>
                </c:pt>
                <c:pt idx="3">
                  <c:v>0.94799228477208997</c:v>
                </c:pt>
              </c:numCache>
            </c:numRef>
          </c:val>
        </c:ser>
        <c:ser>
          <c:idx val="1"/>
          <c:order val="1"/>
          <c:tx>
            <c:strRef>
              <c:f>'3_TRIMESTRE_2019_'!$E$5:$E$5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452-4707-B09B-BAF839A904A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452-4707-B09B-BAF839A904A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452-4707-B09B-BAF839A904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'3_TRIMESTRE_2019_'!$E$8:$E$10</c:f>
              <c:numCache>
                <c:formatCode>#,##0.00</c:formatCode>
                <c:ptCount val="3"/>
                <c:pt idx="0">
                  <c:v>8418.9500000000007</c:v>
                </c:pt>
                <c:pt idx="1">
                  <c:v>274630.71999999997</c:v>
                </c:pt>
                <c:pt idx="2">
                  <c:v>289697.21000000002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Segundo trimestre 2019</a:t>
            </a:r>
          </a:p>
        </c:rich>
      </c:tx>
      <c:layout>
        <c:manualLayout>
          <c:xMode val="edge"/>
          <c:yMode val="edge"/>
          <c:x val="0.53968493761084246"/>
          <c:y val="0"/>
        </c:manualLayout>
      </c:layout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tx>
            <c:strRef>
              <c:f>'2_TRIMESTRES_2019'!$D$5:$D$5</c:f>
              <c:strCache>
                <c:ptCount val="1"/>
                <c:pt idx="0">
                  <c:v>Segundo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1E4-457D-868E-7D1A67C79D6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E4-457D-868E-7D1A67C79D66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1E4-457D-868E-7D1A67C79D66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E4-457D-868E-7D1A67C79D66}"/>
              </c:ext>
            </c:extLst>
          </c:dPt>
          <c:cat>
            <c:numRef>
              <c:f>'[1]local-table'!$A$2:$A$5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'2_TRIMESTRES_2019'!$D$6:$D$9</c:f>
              <c:numCache>
                <c:formatCode>0.00%</c:formatCode>
                <c:ptCount val="4"/>
                <c:pt idx="0">
                  <c:v>3.1348671026785915E-2</c:v>
                </c:pt>
                <c:pt idx="1">
                  <c:v>6.9534997027191431E-2</c:v>
                </c:pt>
                <c:pt idx="2">
                  <c:v>1.7113771030782054E-2</c:v>
                </c:pt>
                <c:pt idx="3">
                  <c:v>0.88200256091524065</c:v>
                </c:pt>
              </c:numCache>
            </c:numRef>
          </c:val>
        </c:ser>
        <c:ser>
          <c:idx val="1"/>
          <c:order val="1"/>
          <c:tx>
            <c:strRef>
              <c:f>'2_TRIMESTRES_2019'!$E$5:$E$5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1E4-457D-868E-7D1A67C79D6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E4-457D-868E-7D1A67C79D66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1E4-457D-868E-7D1A67C79D66}"/>
              </c:ext>
            </c:extLst>
          </c:dPt>
          <c:val>
            <c:numRef>
              <c:f>'2_TRIMESTRES_2019'!$E$8:$E$10</c:f>
              <c:numCache>
                <c:formatCode>#,##0.00</c:formatCode>
                <c:ptCount val="3"/>
                <c:pt idx="0">
                  <c:v>7888.5</c:v>
                </c:pt>
                <c:pt idx="1">
                  <c:v>406554.3</c:v>
                </c:pt>
                <c:pt idx="2">
                  <c:v>460944.57999999996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Primer trimestre 2019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view3D>
      <c:rotX val="28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/>
      <c:pie3DChart>
        <c:varyColors val="1"/>
        <c:ser>
          <c:idx val="0"/>
          <c:order val="0"/>
          <c:tx>
            <c:strRef>
              <c:f>'1_TRIMESTRE_2019'!$D$6:$D$6</c:f>
              <c:strCache>
                <c:ptCount val="1"/>
                <c:pt idx="0">
                  <c:v>Primer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DAA-4917-AF84-0E9651BD6592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DAA-4917-AF84-0E9651BD6592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DAA-4917-AF84-0E9651BD6592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2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DAA-4917-AF84-0E9651BD65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'1_TRIMESTRE_2019'!$C$7:$C$10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'1_TRIMESTRE_2019'!$D$7:$D$10</c:f>
              <c:numCache>
                <c:formatCode>0.00%</c:formatCode>
                <c:ptCount val="4"/>
                <c:pt idx="0">
                  <c:v>5.2576859114681504E-2</c:v>
                </c:pt>
                <c:pt idx="1">
                  <c:v>4.8434617761547151E-2</c:v>
                </c:pt>
                <c:pt idx="2">
                  <c:v>1.6366381475925361E-2</c:v>
                </c:pt>
                <c:pt idx="3">
                  <c:v>0.88262214164784591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747714</xdr:colOff>
      <xdr:row>2</xdr:row>
      <xdr:rowOff>485775</xdr:rowOff>
    </xdr:from>
    <xdr:ext cx="4572000" cy="2981328"/>
    <xdr:graphicFrame macro="">
      <xdr:nvGraphicFramePr>
        <xdr:cNvPr id="2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0</xdr:colOff>
      <xdr:row>20</xdr:row>
      <xdr:rowOff>0</xdr:rowOff>
    </xdr:from>
    <xdr:ext cx="4476746" cy="2295528"/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7</xdr:col>
      <xdr:colOff>753136</xdr:colOff>
      <xdr:row>32</xdr:row>
      <xdr:rowOff>0</xdr:rowOff>
    </xdr:from>
    <xdr:ext cx="4533238" cy="2305046"/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7</xdr:col>
      <xdr:colOff>742950</xdr:colOff>
      <xdr:row>43</xdr:row>
      <xdr:rowOff>152403</xdr:rowOff>
    </xdr:from>
    <xdr:ext cx="4400549" cy="2238378"/>
    <xdr:graphicFrame macro="">
      <xdr:nvGraphicFramePr>
        <xdr:cNvPr id="5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8</xdr:col>
      <xdr:colOff>3922</xdr:colOff>
      <xdr:row>57</xdr:row>
      <xdr:rowOff>9</xdr:rowOff>
    </xdr:from>
    <xdr:ext cx="4320430" cy="2162171"/>
    <xdr:graphicFrame macro="">
      <xdr:nvGraphicFramePr>
        <xdr:cNvPr id="6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262439" cy="2800350"/>
    <xdr:graphicFrame macro="">
      <xdr:nvGraphicFramePr>
        <xdr:cNvPr id="2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495303</xdr:rowOff>
    </xdr:from>
    <xdr:ext cx="4262439" cy="2800350"/>
    <xdr:graphicFrame macro="">
      <xdr:nvGraphicFramePr>
        <xdr:cNvPr id="2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628650</xdr:colOff>
      <xdr:row>4</xdr:row>
      <xdr:rowOff>0</xdr:rowOff>
    </xdr:from>
    <xdr:ext cx="3938585" cy="2628899"/>
    <xdr:graphicFrame macro="">
      <xdr:nvGraphicFramePr>
        <xdr:cNvPr id="2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676271</xdr:colOff>
      <xdr:row>4</xdr:row>
      <xdr:rowOff>438153</xdr:rowOff>
    </xdr:from>
    <xdr:ext cx="4572000" cy="2981328"/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cal-tabl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-tab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71"/>
  <sheetViews>
    <sheetView tabSelected="1" workbookViewId="0">
      <selection activeCell="D18" sqref="D18"/>
    </sheetView>
  </sheetViews>
  <sheetFormatPr baseColWidth="10" defaultRowHeight="15" x14ac:dyDescent="0.25"/>
  <cols>
    <col min="1" max="2" width="11.42578125" customWidth="1"/>
    <col min="3" max="3" width="32.85546875" customWidth="1"/>
    <col min="4" max="4" width="11.42578125" customWidth="1"/>
    <col min="5" max="5" width="11.7109375" bestFit="1" customWidth="1"/>
    <col min="6" max="6" width="11.42578125" customWidth="1"/>
  </cols>
  <sheetData>
    <row r="1" spans="3:13" ht="15.75" thickBot="1" x14ac:dyDescent="0.3">
      <c r="H1" s="1"/>
    </row>
    <row r="2" spans="3:13" ht="111" customHeight="1" thickBot="1" x14ac:dyDescent="0.3">
      <c r="C2" s="23" t="s">
        <v>17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3:13" ht="39.75" customHeight="1" x14ac:dyDescent="0.25">
      <c r="D3" s="2"/>
      <c r="E3" s="2"/>
      <c r="F3" s="2"/>
      <c r="G3" s="2"/>
      <c r="H3" s="2"/>
      <c r="I3" s="2"/>
      <c r="J3" s="2"/>
      <c r="K3" s="3"/>
      <c r="L3" s="3"/>
      <c r="M3" s="3"/>
    </row>
    <row r="5" spans="3:13" ht="15.75" thickBot="1" x14ac:dyDescent="0.3"/>
    <row r="6" spans="3:13" x14ac:dyDescent="0.25">
      <c r="C6" s="4"/>
      <c r="D6" s="24" t="s">
        <v>18</v>
      </c>
      <c r="E6" s="24"/>
    </row>
    <row r="7" spans="3:13" ht="18.75" x14ac:dyDescent="0.25">
      <c r="C7" s="5" t="s">
        <v>0</v>
      </c>
      <c r="D7" s="6">
        <f t="shared" ref="D7:D12" si="0">+E7/$E$13</f>
        <v>0.2137964720683431</v>
      </c>
      <c r="E7" s="7">
        <f>+G23</f>
        <v>710065.29</v>
      </c>
    </row>
    <row r="8" spans="3:13" ht="18.75" x14ac:dyDescent="0.25">
      <c r="C8" s="5" t="s">
        <v>1</v>
      </c>
      <c r="D8" s="6">
        <f t="shared" si="0"/>
        <v>8.6881929078608686E-2</v>
      </c>
      <c r="E8" s="7">
        <f>+G24</f>
        <v>288554.07</v>
      </c>
    </row>
    <row r="9" spans="3:13" ht="18.75" x14ac:dyDescent="0.25">
      <c r="C9" s="5" t="s">
        <v>2</v>
      </c>
      <c r="D9" s="6">
        <f t="shared" si="0"/>
        <v>1.9359098317100747E-2</v>
      </c>
      <c r="E9" s="7">
        <f>+G25</f>
        <v>64295.839999999997</v>
      </c>
    </row>
    <row r="10" spans="3:13" ht="18.75" x14ac:dyDescent="0.25">
      <c r="C10" s="5" t="s">
        <v>3</v>
      </c>
      <c r="D10" s="6">
        <f t="shared" si="0"/>
        <v>3.4324020251830289E-2</v>
      </c>
      <c r="E10" s="7">
        <f>+G26</f>
        <v>113997.65</v>
      </c>
      <c r="F10" s="8" t="s">
        <v>4</v>
      </c>
      <c r="G10" s="8" t="s">
        <v>4</v>
      </c>
    </row>
    <row r="11" spans="3:13" ht="18.75" x14ac:dyDescent="0.25">
      <c r="C11" s="5" t="s">
        <v>5</v>
      </c>
      <c r="D11" s="6">
        <f t="shared" si="0"/>
        <v>9.5632666156974574E-3</v>
      </c>
      <c r="E11" s="7">
        <f>+G27</f>
        <v>31761.72</v>
      </c>
      <c r="G11" s="8" t="s">
        <v>4</v>
      </c>
    </row>
    <row r="12" spans="3:13" ht="18.75" x14ac:dyDescent="0.25">
      <c r="C12" s="5" t="s">
        <v>6</v>
      </c>
      <c r="D12" s="6">
        <f t="shared" si="0"/>
        <v>0.63607521366841979</v>
      </c>
      <c r="E12" s="7">
        <f>+G28</f>
        <v>2112546.23</v>
      </c>
    </row>
    <row r="13" spans="3:13" ht="19.5" thickBot="1" x14ac:dyDescent="0.3">
      <c r="C13" s="9" t="s">
        <v>7</v>
      </c>
      <c r="D13" s="10">
        <v>0.99999999999999989</v>
      </c>
      <c r="E13" s="11">
        <f>SUM(E7:E12)</f>
        <v>3321220.8</v>
      </c>
    </row>
    <row r="14" spans="3:13" x14ac:dyDescent="0.25">
      <c r="F14" t="s">
        <v>4</v>
      </c>
    </row>
    <row r="21" spans="3:7" ht="15.75" thickBot="1" x14ac:dyDescent="0.3"/>
    <row r="22" spans="3:7" x14ac:dyDescent="0.25">
      <c r="C22" s="4"/>
      <c r="D22" s="24" t="s">
        <v>23</v>
      </c>
      <c r="E22" s="24"/>
      <c r="F22" s="24" t="s">
        <v>21</v>
      </c>
      <c r="G22" s="24"/>
    </row>
    <row r="23" spans="3:7" ht="18.75" x14ac:dyDescent="0.25">
      <c r="C23" s="12" t="s">
        <v>0</v>
      </c>
      <c r="D23" s="13">
        <f t="shared" ref="D23:D28" si="1">+E23/$E$29</f>
        <v>0.27889231285021115</v>
      </c>
      <c r="E23" s="7">
        <v>602998.31000000006</v>
      </c>
      <c r="F23" s="14">
        <f t="shared" ref="F23:F28" si="2">+G23/$G$29</f>
        <v>0.2137964720683431</v>
      </c>
      <c r="G23" s="7">
        <f t="shared" ref="G23:G28" si="3">+E23+G35</f>
        <v>710065.29</v>
      </c>
    </row>
    <row r="24" spans="3:7" ht="18.75" x14ac:dyDescent="0.25">
      <c r="C24" s="12" t="s">
        <v>1</v>
      </c>
      <c r="D24" s="13">
        <f t="shared" si="1"/>
        <v>0.11862432868454929</v>
      </c>
      <c r="E24" s="7">
        <v>256479.89</v>
      </c>
      <c r="F24" s="14">
        <f t="shared" si="2"/>
        <v>8.6881929078608686E-2</v>
      </c>
      <c r="G24" s="7">
        <f t="shared" si="3"/>
        <v>288554.07</v>
      </c>
    </row>
    <row r="25" spans="3:7" ht="18.75" x14ac:dyDescent="0.25">
      <c r="C25" s="12" t="s">
        <v>2</v>
      </c>
      <c r="D25" s="13">
        <f t="shared" si="1"/>
        <v>6.707036665640374E-3</v>
      </c>
      <c r="E25" s="7">
        <v>14501.41</v>
      </c>
      <c r="F25" s="14">
        <f t="shared" si="2"/>
        <v>1.9359098317100747E-2</v>
      </c>
      <c r="G25" s="7">
        <f t="shared" si="3"/>
        <v>64295.839999999997</v>
      </c>
    </row>
    <row r="26" spans="3:7" ht="18.75" x14ac:dyDescent="0.25">
      <c r="C26" s="5" t="s">
        <v>3</v>
      </c>
      <c r="D26" s="13">
        <f t="shared" si="1"/>
        <v>2.7207917655625202E-2</v>
      </c>
      <c r="E26" s="7">
        <v>58826.75</v>
      </c>
      <c r="F26" s="14">
        <f t="shared" si="2"/>
        <v>3.4324020251830289E-2</v>
      </c>
      <c r="G26" s="7">
        <f t="shared" si="3"/>
        <v>113997.65</v>
      </c>
    </row>
    <row r="27" spans="3:7" ht="18.75" x14ac:dyDescent="0.25">
      <c r="C27" s="5" t="s">
        <v>5</v>
      </c>
      <c r="D27" s="13">
        <f t="shared" si="1"/>
        <v>4.4545794821939455E-3</v>
      </c>
      <c r="E27" s="7">
        <v>9631.33</v>
      </c>
      <c r="F27" s="14">
        <f t="shared" si="2"/>
        <v>9.5632666156974574E-3</v>
      </c>
      <c r="G27" s="7">
        <f t="shared" si="3"/>
        <v>31761.72</v>
      </c>
    </row>
    <row r="28" spans="3:7" ht="18.75" x14ac:dyDescent="0.25">
      <c r="C28" s="5" t="s">
        <v>6</v>
      </c>
      <c r="D28" s="13">
        <f t="shared" si="1"/>
        <v>0.56411382466178006</v>
      </c>
      <c r="E28" s="7">
        <v>1219681.1000000001</v>
      </c>
      <c r="F28" s="14">
        <f t="shared" si="2"/>
        <v>0.63607521366841979</v>
      </c>
      <c r="G28" s="7">
        <f t="shared" si="3"/>
        <v>2112546.23</v>
      </c>
    </row>
    <row r="29" spans="3:7" ht="19.5" thickBot="1" x14ac:dyDescent="0.3">
      <c r="C29" s="9" t="s">
        <v>7</v>
      </c>
      <c r="D29" s="10">
        <f>SUM(D23:D28)</f>
        <v>1</v>
      </c>
      <c r="E29" s="11">
        <f>SUM(E23:E28)</f>
        <v>2162118.79</v>
      </c>
      <c r="F29" s="15">
        <f>SUM(F23:F28)</f>
        <v>1</v>
      </c>
      <c r="G29" s="11">
        <f>SUM(G23:G28)</f>
        <v>3321220.8</v>
      </c>
    </row>
    <row r="30" spans="3:7" x14ac:dyDescent="0.25">
      <c r="E30" s="8"/>
    </row>
    <row r="33" spans="3:7" ht="15.75" thickBot="1" x14ac:dyDescent="0.3"/>
    <row r="34" spans="3:7" x14ac:dyDescent="0.25">
      <c r="C34" s="16"/>
      <c r="D34" s="25" t="s">
        <v>22</v>
      </c>
      <c r="E34" s="25"/>
      <c r="F34" s="26" t="s">
        <v>21</v>
      </c>
      <c r="G34" s="26"/>
    </row>
    <row r="35" spans="3:7" ht="18.75" x14ac:dyDescent="0.25">
      <c r="C35" s="12" t="s">
        <v>0</v>
      </c>
      <c r="D35" s="17">
        <f t="shared" ref="D35:D40" si="4">+E35/$E$41</f>
        <v>7.0942110180984425E-2</v>
      </c>
      <c r="E35" s="7">
        <v>31638.16</v>
      </c>
      <c r="F35" s="17">
        <f t="shared" ref="F35:F40" si="5">+G35/$G$41</f>
        <v>9.237062749981774E-2</v>
      </c>
      <c r="G35" s="7">
        <f t="shared" ref="G35:G40" si="6">+E35+G47</f>
        <v>107066.98000000001</v>
      </c>
    </row>
    <row r="36" spans="3:7" x14ac:dyDescent="0.25">
      <c r="C36" s="12" t="s">
        <v>1</v>
      </c>
      <c r="D36" s="17">
        <f t="shared" si="4"/>
        <v>2.1121035287657724E-2</v>
      </c>
      <c r="E36" s="7">
        <v>9419.3799999999992</v>
      </c>
      <c r="F36" s="17">
        <f t="shared" si="5"/>
        <v>2.7671576550885285E-2</v>
      </c>
      <c r="G36" s="7">
        <f t="shared" si="6"/>
        <v>32074.18</v>
      </c>
    </row>
    <row r="37" spans="3:7" x14ac:dyDescent="0.25">
      <c r="C37" s="12" t="s">
        <v>2</v>
      </c>
      <c r="D37" s="17">
        <f t="shared" si="4"/>
        <v>4.8196868001725041E-2</v>
      </c>
      <c r="E37" s="7">
        <v>21494.43</v>
      </c>
      <c r="F37" s="17">
        <f t="shared" si="5"/>
        <v>4.295948895818065E-2</v>
      </c>
      <c r="G37" s="7">
        <f t="shared" si="6"/>
        <v>49794.43</v>
      </c>
    </row>
    <row r="38" spans="3:7" x14ac:dyDescent="0.25">
      <c r="C38" s="12" t="s">
        <v>3</v>
      </c>
      <c r="D38" s="17">
        <f t="shared" si="4"/>
        <v>8.0556715383007307E-2</v>
      </c>
      <c r="E38" s="7">
        <v>35926</v>
      </c>
      <c r="F38" s="17">
        <f t="shared" si="5"/>
        <v>4.7597967671542563E-2</v>
      </c>
      <c r="G38" s="7">
        <f t="shared" si="6"/>
        <v>55170.9</v>
      </c>
    </row>
    <row r="39" spans="3:7" x14ac:dyDescent="0.25">
      <c r="C39" s="12" t="s">
        <v>5</v>
      </c>
      <c r="D39" s="17">
        <f t="shared" si="4"/>
        <v>1.9198894566157376E-2</v>
      </c>
      <c r="E39" s="7">
        <v>8562.16</v>
      </c>
      <c r="F39" s="17">
        <f t="shared" si="5"/>
        <v>1.9092702634516179E-2</v>
      </c>
      <c r="G39" s="7">
        <f t="shared" si="6"/>
        <v>22130.39</v>
      </c>
    </row>
    <row r="40" spans="3:7" x14ac:dyDescent="0.25">
      <c r="C40" s="12" t="s">
        <v>6</v>
      </c>
      <c r="D40" s="17">
        <f t="shared" si="4"/>
        <v>0.75998437658046814</v>
      </c>
      <c r="E40" s="7">
        <v>338931.38</v>
      </c>
      <c r="F40" s="17">
        <f t="shared" si="5"/>
        <v>0.77030763668505764</v>
      </c>
      <c r="G40" s="7">
        <f t="shared" si="6"/>
        <v>892865.13</v>
      </c>
    </row>
    <row r="41" spans="3:7" thickBot="1" x14ac:dyDescent="0.25">
      <c r="C41" s="18" t="s">
        <v>7</v>
      </c>
      <c r="D41" s="19">
        <f>SUM(D35:D40)</f>
        <v>1</v>
      </c>
      <c r="E41" s="20">
        <f>SUM(E35:E40)</f>
        <v>445971.51</v>
      </c>
      <c r="F41" s="19">
        <f>SUM(F35:F40)</f>
        <v>1</v>
      </c>
      <c r="G41" s="11">
        <f>SUM(G35:G40)</f>
        <v>1159102.01</v>
      </c>
    </row>
    <row r="42" spans="3:7" x14ac:dyDescent="0.25">
      <c r="E42" t="s">
        <v>4</v>
      </c>
    </row>
    <row r="43" spans="3:7" x14ac:dyDescent="0.25">
      <c r="E43" s="8"/>
    </row>
    <row r="45" spans="3:7" ht="15.75" thickBot="1" x14ac:dyDescent="0.3"/>
    <row r="46" spans="3:7" x14ac:dyDescent="0.25">
      <c r="C46" s="16"/>
      <c r="D46" s="25" t="s">
        <v>20</v>
      </c>
      <c r="E46" s="25"/>
      <c r="F46" s="26" t="s">
        <v>21</v>
      </c>
      <c r="G46" s="26"/>
    </row>
    <row r="47" spans="3:7" ht="18.75" x14ac:dyDescent="0.25">
      <c r="C47" s="12" t="s">
        <v>0</v>
      </c>
      <c r="D47" s="21">
        <f t="shared" ref="D47:D52" si="7">+E47/$E$53</f>
        <v>0.11948587581829385</v>
      </c>
      <c r="E47" s="7">
        <v>49630.16</v>
      </c>
      <c r="F47" s="21">
        <f t="shared" ref="F47:F52" si="8">+G47/$G$53</f>
        <v>0.1057714121047971</v>
      </c>
      <c r="G47" s="7">
        <f t="shared" ref="G47:G52" si="9">+E47+E59</f>
        <v>75428.820000000007</v>
      </c>
    </row>
    <row r="48" spans="3:7" x14ac:dyDescent="0.25">
      <c r="C48" s="12" t="s">
        <v>1</v>
      </c>
      <c r="D48" s="21">
        <f t="shared" si="7"/>
        <v>2.5470560489270815E-2</v>
      </c>
      <c r="E48" s="7">
        <v>10579.56</v>
      </c>
      <c r="F48" s="21">
        <f t="shared" si="8"/>
        <v>3.1768098545778084E-2</v>
      </c>
      <c r="G48" s="7">
        <f t="shared" si="9"/>
        <v>22654.799999999999</v>
      </c>
    </row>
    <row r="49" spans="3:7" x14ac:dyDescent="0.25">
      <c r="C49" s="12" t="s">
        <v>2</v>
      </c>
      <c r="D49" s="21">
        <f t="shared" si="7"/>
        <v>5.4506377342450091E-2</v>
      </c>
      <c r="E49" s="7">
        <v>22640</v>
      </c>
      <c r="F49" s="21">
        <f t="shared" si="8"/>
        <v>3.9684181226297292E-2</v>
      </c>
      <c r="G49" s="7">
        <f t="shared" si="9"/>
        <v>28300</v>
      </c>
    </row>
    <row r="50" spans="3:7" x14ac:dyDescent="0.25">
      <c r="C50" s="12" t="s">
        <v>3</v>
      </c>
      <c r="D50" s="21">
        <f t="shared" si="7"/>
        <v>0</v>
      </c>
      <c r="E50" s="7">
        <v>0</v>
      </c>
      <c r="F50" s="21">
        <f t="shared" si="8"/>
        <v>2.698650527498123E-2</v>
      </c>
      <c r="G50" s="7">
        <f t="shared" si="9"/>
        <v>19244.900000000001</v>
      </c>
    </row>
    <row r="51" spans="3:7" x14ac:dyDescent="0.25">
      <c r="C51" s="12" t="s">
        <v>5</v>
      </c>
      <c r="D51" s="21">
        <f t="shared" si="7"/>
        <v>1.4582285658486151E-2</v>
      </c>
      <c r="E51" s="7">
        <v>6056.96</v>
      </c>
      <c r="F51" s="21">
        <f t="shared" si="8"/>
        <v>1.9026293224031224E-2</v>
      </c>
      <c r="G51" s="7">
        <f t="shared" si="9"/>
        <v>13568.23</v>
      </c>
    </row>
    <row r="52" spans="3:7" x14ac:dyDescent="0.25">
      <c r="C52" s="12" t="s">
        <v>6</v>
      </c>
      <c r="D52" s="21">
        <f t="shared" si="7"/>
        <v>0.78595490069149909</v>
      </c>
      <c r="E52" s="7">
        <v>326457.56</v>
      </c>
      <c r="F52" s="21">
        <f t="shared" si="8"/>
        <v>0.77676350962411511</v>
      </c>
      <c r="G52" s="7">
        <f t="shared" si="9"/>
        <v>553933.75</v>
      </c>
    </row>
    <row r="53" spans="3:7" thickBot="1" x14ac:dyDescent="0.25">
      <c r="C53" s="18" t="s">
        <v>7</v>
      </c>
      <c r="D53" s="22">
        <f>SUM(D47:D52)</f>
        <v>1</v>
      </c>
      <c r="E53" s="11">
        <f>SUM(E47:E52)</f>
        <v>415364.24</v>
      </c>
      <c r="F53" s="22">
        <f>SUM(F47:F52)</f>
        <v>1</v>
      </c>
      <c r="G53" s="11">
        <f>SUM(G47:G52)</f>
        <v>713130.5</v>
      </c>
    </row>
    <row r="55" spans="3:7" x14ac:dyDescent="0.25">
      <c r="E55" s="8"/>
    </row>
    <row r="57" spans="3:7" ht="15.75" thickBot="1" x14ac:dyDescent="0.3"/>
    <row r="58" spans="3:7" x14ac:dyDescent="0.25">
      <c r="C58" s="16"/>
      <c r="D58" s="26" t="s">
        <v>19</v>
      </c>
      <c r="E58" s="26"/>
    </row>
    <row r="59" spans="3:7" ht="18.75" x14ac:dyDescent="0.25">
      <c r="C59" s="12" t="s">
        <v>0</v>
      </c>
      <c r="D59" s="17">
        <f t="shared" ref="D59:D64" si="10">+E59/$E$65</f>
        <v>8.6640642227228837E-2</v>
      </c>
      <c r="E59" s="7">
        <v>25798.66</v>
      </c>
    </row>
    <row r="60" spans="3:7" x14ac:dyDescent="0.25">
      <c r="C60" s="12" t="s">
        <v>1</v>
      </c>
      <c r="D60" s="17">
        <f t="shared" si="10"/>
        <v>4.055274764844076E-2</v>
      </c>
      <c r="E60" s="7">
        <v>12075.24</v>
      </c>
    </row>
    <row r="61" spans="3:7" x14ac:dyDescent="0.25">
      <c r="C61" s="12" t="s">
        <v>2</v>
      </c>
      <c r="D61" s="17">
        <f t="shared" si="10"/>
        <v>1.9008197906639927E-2</v>
      </c>
      <c r="E61" s="7">
        <v>5660</v>
      </c>
    </row>
    <row r="62" spans="3:7" x14ac:dyDescent="0.25">
      <c r="C62" s="12" t="s">
        <v>3</v>
      </c>
      <c r="D62" s="17">
        <f t="shared" si="10"/>
        <v>6.4630895387543241E-2</v>
      </c>
      <c r="E62" s="7">
        <v>19244.900000000001</v>
      </c>
    </row>
    <row r="63" spans="3:7" x14ac:dyDescent="0.25">
      <c r="C63" s="12" t="s">
        <v>5</v>
      </c>
      <c r="D63" s="17">
        <f t="shared" si="10"/>
        <v>2.5225389874594925E-2</v>
      </c>
      <c r="E63" s="7">
        <v>7511.27</v>
      </c>
    </row>
    <row r="64" spans="3:7" x14ac:dyDescent="0.25">
      <c r="C64" s="12" t="s">
        <v>6</v>
      </c>
      <c r="D64" s="17">
        <f t="shared" si="10"/>
        <v>0.7639421269555523</v>
      </c>
      <c r="E64" s="7">
        <v>227476.19</v>
      </c>
    </row>
    <row r="65" spans="3:5" thickBot="1" x14ac:dyDescent="0.25">
      <c r="C65" s="18" t="s">
        <v>7</v>
      </c>
      <c r="D65" s="19">
        <f>SUM(D59:D64)</f>
        <v>1</v>
      </c>
      <c r="E65" s="11">
        <f>SUM(E59:E64)</f>
        <v>297766.26</v>
      </c>
    </row>
    <row r="67" spans="3:5" x14ac:dyDescent="0.25">
      <c r="E67" s="8"/>
    </row>
    <row r="70" spans="3:5" x14ac:dyDescent="0.25">
      <c r="E70" t="s">
        <v>4</v>
      </c>
    </row>
    <row r="71" spans="3:5" x14ac:dyDescent="0.25">
      <c r="E71" s="8" t="s">
        <v>4</v>
      </c>
    </row>
  </sheetData>
  <mergeCells count="9">
    <mergeCell ref="D46:E46"/>
    <mergeCell ref="F46:G46"/>
    <mergeCell ref="D58:E58"/>
    <mergeCell ref="C2:M2"/>
    <mergeCell ref="D6:E6"/>
    <mergeCell ref="D22:E22"/>
    <mergeCell ref="F22:G22"/>
    <mergeCell ref="D34:E34"/>
    <mergeCell ref="F34:G34"/>
  </mergeCells>
  <pageMargins left="0.70866141732283516" right="0.70866141732283516" top="0.74803149606299213" bottom="0.74803149606299213" header="0.31496062992126012" footer="0.31496062992126012"/>
  <pageSetup paperSize="0" scale="47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6"/>
  <sheetViews>
    <sheetView workbookViewId="0"/>
  </sheetViews>
  <sheetFormatPr baseColWidth="10" defaultRowHeight="15" x14ac:dyDescent="0.25"/>
  <cols>
    <col min="1" max="2" width="11.42578125" customWidth="1"/>
    <col min="3" max="3" width="23.28515625" customWidth="1"/>
    <col min="4" max="6" width="11.42578125" customWidth="1"/>
    <col min="7" max="7" width="11.7109375" bestFit="1" customWidth="1"/>
    <col min="8" max="8" width="11.42578125" customWidth="1"/>
    <col min="9" max="9" width="11.7109375" bestFit="1" customWidth="1"/>
    <col min="10" max="10" width="11.42578125" customWidth="1"/>
  </cols>
  <sheetData>
    <row r="1" spans="3:16" ht="15.75" thickBot="1" x14ac:dyDescent="0.3"/>
    <row r="2" spans="3:16" ht="134.25" customHeight="1" thickBot="1" x14ac:dyDescent="0.3">
      <c r="C2" s="23" t="s">
        <v>8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7"/>
      <c r="O2" s="27"/>
      <c r="P2" s="27"/>
    </row>
    <row r="3" spans="3:16" x14ac:dyDescent="0.25">
      <c r="H3" s="1"/>
    </row>
    <row r="4" spans="3:16" ht="39.75" customHeight="1" thickBot="1" x14ac:dyDescent="0.3">
      <c r="C4" s="2"/>
      <c r="D4" s="2"/>
      <c r="E4" s="2"/>
      <c r="F4" s="2"/>
      <c r="G4" s="2"/>
      <c r="H4" s="2"/>
      <c r="I4" s="2"/>
      <c r="J4" s="2"/>
      <c r="K4" s="3"/>
      <c r="L4" s="3"/>
      <c r="M4" s="3"/>
    </row>
    <row r="5" spans="3:16" x14ac:dyDescent="0.25">
      <c r="C5" s="4"/>
      <c r="D5" s="24" t="s">
        <v>9</v>
      </c>
      <c r="E5" s="24"/>
      <c r="F5" s="24" t="s">
        <v>10</v>
      </c>
      <c r="G5" s="24"/>
    </row>
    <row r="6" spans="3:16" ht="18.75" x14ac:dyDescent="0.25">
      <c r="C6" s="5" t="s">
        <v>0</v>
      </c>
      <c r="D6" s="13">
        <f>+E6/E10</f>
        <v>6.9845751655191399E-2</v>
      </c>
      <c r="E6" s="7">
        <v>62003.09</v>
      </c>
      <c r="F6" s="14">
        <f>+G6/G10</f>
        <v>4.8024865316750182E-2</v>
      </c>
      <c r="G6" s="7">
        <v>102253.09</v>
      </c>
    </row>
    <row r="7" spans="3:16" ht="18.75" x14ac:dyDescent="0.25">
      <c r="C7" s="5" t="s">
        <v>3</v>
      </c>
      <c r="D7" s="13">
        <f>+E7/E10</f>
        <v>1.6999439741074426E-2</v>
      </c>
      <c r="E7" s="7">
        <v>15090.65</v>
      </c>
      <c r="F7" s="14">
        <f>+G7/G10</f>
        <v>3.6426081276169184E-2</v>
      </c>
      <c r="G7" s="7">
        <v>77557.31</v>
      </c>
    </row>
    <row r="8" spans="3:16" ht="18.75" x14ac:dyDescent="0.25">
      <c r="C8" s="5" t="s">
        <v>5</v>
      </c>
      <c r="D8" s="13">
        <f>+E8/E10</f>
        <v>8.7965100943766215E-3</v>
      </c>
      <c r="E8" s="7">
        <f>7862.01-53.22</f>
        <v>7808.79</v>
      </c>
      <c r="F8" s="14">
        <f>+G8/G10</f>
        <v>1.5147045063678205E-2</v>
      </c>
      <c r="G8" s="7">
        <v>32250.63</v>
      </c>
    </row>
    <row r="9" spans="3:16" ht="18.75" x14ac:dyDescent="0.25">
      <c r="C9" s="5" t="s">
        <v>6</v>
      </c>
      <c r="D9" s="13">
        <f>+E9/E10</f>
        <v>0.90435829850935756</v>
      </c>
      <c r="E9" s="7">
        <f>53.22+802758.8</f>
        <v>802812.02</v>
      </c>
      <c r="F9" s="14">
        <f>+G9/G10</f>
        <v>0.90040200834340256</v>
      </c>
      <c r="G9" s="7">
        <v>1917108.71</v>
      </c>
    </row>
    <row r="10" spans="3:16" ht="19.5" thickBot="1" x14ac:dyDescent="0.3">
      <c r="C10" s="9" t="s">
        <v>7</v>
      </c>
      <c r="D10" s="10">
        <f>SUM(D6:D9)</f>
        <v>1</v>
      </c>
      <c r="E10" s="11">
        <f>SUM(E6:E9)</f>
        <v>887714.55</v>
      </c>
      <c r="F10" s="15">
        <f>SUM(F6:F9)</f>
        <v>1.0000000000000002</v>
      </c>
      <c r="G10" s="11">
        <f>SUM(G6:G9)</f>
        <v>2129169.7399999998</v>
      </c>
    </row>
    <row r="16" spans="3:16" ht="39" x14ac:dyDescent="0.25">
      <c r="C16" s="2"/>
      <c r="D16" s="2"/>
      <c r="E16" s="2"/>
      <c r="F16" s="2"/>
      <c r="G16" s="2"/>
    </row>
  </sheetData>
  <mergeCells count="3">
    <mergeCell ref="C2:M2"/>
    <mergeCell ref="D5:E5"/>
    <mergeCell ref="F5:G5"/>
  </mergeCells>
  <pageMargins left="0.70000000000000007" right="0.70000000000000007" top="0.75" bottom="0.75" header="0.30000000000000004" footer="0.3000000000000000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2"/>
  <sheetViews>
    <sheetView workbookViewId="0"/>
  </sheetViews>
  <sheetFormatPr baseColWidth="10" defaultRowHeight="15" x14ac:dyDescent="0.25"/>
  <cols>
    <col min="1" max="2" width="11.42578125" customWidth="1"/>
    <col min="3" max="3" width="23.28515625" customWidth="1"/>
    <col min="4" max="6" width="11.42578125" customWidth="1"/>
    <col min="7" max="7" width="11.7109375" bestFit="1" customWidth="1"/>
    <col min="8" max="9" width="11.42578125" customWidth="1"/>
    <col min="10" max="10" width="13.140625" bestFit="1" customWidth="1"/>
    <col min="11" max="11" width="11.7109375" bestFit="1" customWidth="1"/>
    <col min="12" max="12" width="11.42578125" customWidth="1"/>
  </cols>
  <sheetData>
    <row r="2" spans="3:16" ht="15.75" thickBot="1" x14ac:dyDescent="0.3">
      <c r="H2" s="1"/>
    </row>
    <row r="3" spans="3:16" ht="134.25" customHeight="1" thickBot="1" x14ac:dyDescent="0.3">
      <c r="C3" s="23" t="s">
        <v>11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7"/>
      <c r="O3" s="27"/>
      <c r="P3" s="27"/>
    </row>
    <row r="4" spans="3:16" ht="39.75" customHeight="1" thickBot="1" x14ac:dyDescent="0.3">
      <c r="C4" s="2"/>
      <c r="D4" s="2"/>
      <c r="E4" s="2"/>
      <c r="F4" s="2"/>
      <c r="G4" s="2"/>
      <c r="H4" s="2"/>
      <c r="I4" s="2"/>
      <c r="J4" s="2"/>
      <c r="K4" s="3"/>
      <c r="L4" s="3"/>
      <c r="M4" s="3"/>
    </row>
    <row r="5" spans="3:16" x14ac:dyDescent="0.25">
      <c r="C5" s="16"/>
      <c r="D5" s="25" t="s">
        <v>12</v>
      </c>
      <c r="E5" s="25"/>
      <c r="F5" s="26" t="s">
        <v>10</v>
      </c>
      <c r="G5" s="26"/>
    </row>
    <row r="6" spans="3:16" ht="18.75" x14ac:dyDescent="0.25">
      <c r="C6" s="12" t="s">
        <v>0</v>
      </c>
      <c r="D6" s="17">
        <f>+E6/E10</f>
        <v>0</v>
      </c>
      <c r="E6" s="7">
        <v>0</v>
      </c>
      <c r="F6" s="17">
        <f>+G6/G10</f>
        <v>3.2424325229854029E-2</v>
      </c>
      <c r="G6" s="7">
        <v>40250</v>
      </c>
    </row>
    <row r="7" spans="3:16" ht="18.75" x14ac:dyDescent="0.25">
      <c r="C7" s="12" t="s">
        <v>3</v>
      </c>
      <c r="D7" s="17">
        <f>+E7/E10</f>
        <v>2.2946441217021041E-2</v>
      </c>
      <c r="E7" s="7">
        <v>6647.52</v>
      </c>
      <c r="F7" s="17">
        <f>+G7/G10</f>
        <v>5.032147328851462E-2</v>
      </c>
      <c r="G7" s="7">
        <v>62466.66</v>
      </c>
    </row>
    <row r="8" spans="3:16" ht="18.75" x14ac:dyDescent="0.25">
      <c r="C8" s="12" t="s">
        <v>5</v>
      </c>
      <c r="D8" s="17">
        <f>+E8/E10</f>
        <v>2.9061204973289182E-2</v>
      </c>
      <c r="E8" s="7">
        <v>8418.9500000000007</v>
      </c>
      <c r="F8" s="17">
        <f>+G8/G10</f>
        <v>1.9606542373312542E-2</v>
      </c>
      <c r="G8" s="7">
        <v>24338.62</v>
      </c>
    </row>
    <row r="9" spans="3:16" ht="18.75" x14ac:dyDescent="0.25">
      <c r="C9" s="12" t="s">
        <v>6</v>
      </c>
      <c r="D9" s="17">
        <f>+E9/E10</f>
        <v>0.94799228477208997</v>
      </c>
      <c r="E9" s="7">
        <v>274630.71999999997</v>
      </c>
      <c r="F9" s="17">
        <f>+G9/G10</f>
        <v>0.89764765910831879</v>
      </c>
      <c r="G9" s="7">
        <v>1114296.69</v>
      </c>
    </row>
    <row r="10" spans="3:16" ht="19.5" thickBot="1" x14ac:dyDescent="0.3">
      <c r="C10" s="18" t="s">
        <v>7</v>
      </c>
      <c r="D10" s="19">
        <f>SUM(D6:D9)</f>
        <v>0.99999993096240014</v>
      </c>
      <c r="E10" s="20">
        <v>289697.21000000002</v>
      </c>
      <c r="F10" s="19">
        <f>SUM(F6:F9)</f>
        <v>1</v>
      </c>
      <c r="G10" s="11">
        <f>SUM(G6:G9)</f>
        <v>1241351.97</v>
      </c>
    </row>
    <row r="11" spans="3:16" x14ac:dyDescent="0.25">
      <c r="E11" t="s">
        <v>4</v>
      </c>
    </row>
    <row r="12" spans="3:16" x14ac:dyDescent="0.25">
      <c r="E12" s="8" t="s">
        <v>4</v>
      </c>
    </row>
  </sheetData>
  <mergeCells count="3">
    <mergeCell ref="C3:M3"/>
    <mergeCell ref="D5:E5"/>
    <mergeCell ref="F5:G5"/>
  </mergeCells>
  <pageMargins left="0.70000000000000007" right="0.70000000000000007" top="0.75" bottom="0.75" header="0.30000000000000004" footer="0.30000000000000004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6"/>
  <sheetViews>
    <sheetView workbookViewId="0"/>
  </sheetViews>
  <sheetFormatPr baseColWidth="10" defaultRowHeight="15" x14ac:dyDescent="0.25"/>
  <cols>
    <col min="1" max="2" width="11.42578125" customWidth="1"/>
    <col min="3" max="3" width="23.28515625" customWidth="1"/>
    <col min="4" max="4" width="11.85546875" bestFit="1" customWidth="1"/>
    <col min="5" max="5" width="11.42578125" customWidth="1"/>
  </cols>
  <sheetData>
    <row r="2" spans="3:13" ht="15.75" thickBot="1" x14ac:dyDescent="0.3">
      <c r="H2" s="1"/>
    </row>
    <row r="3" spans="3:13" ht="111" customHeight="1" thickBot="1" x14ac:dyDescent="0.3">
      <c r="C3" s="23" t="s">
        <v>13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3:13" ht="39.75" customHeight="1" thickBot="1" x14ac:dyDescent="0.3">
      <c r="C4" s="2"/>
      <c r="D4" s="2"/>
      <c r="E4" s="2"/>
      <c r="F4" s="2"/>
      <c r="G4" s="2"/>
      <c r="H4" s="2"/>
      <c r="I4" s="2"/>
      <c r="J4" s="2"/>
      <c r="K4" s="3"/>
      <c r="L4" s="3"/>
      <c r="M4" s="3"/>
    </row>
    <row r="5" spans="3:13" x14ac:dyDescent="0.25">
      <c r="C5" s="16"/>
      <c r="D5" s="25" t="s">
        <v>14</v>
      </c>
      <c r="E5" s="25"/>
      <c r="F5" s="26" t="s">
        <v>10</v>
      </c>
      <c r="G5" s="26"/>
    </row>
    <row r="6" spans="3:13" ht="18.75" x14ac:dyDescent="0.25">
      <c r="C6" s="12" t="s">
        <v>0</v>
      </c>
      <c r="D6" s="21">
        <f>+E6/E10</f>
        <v>3.1348671026785915E-2</v>
      </c>
      <c r="E6" s="7">
        <v>14450</v>
      </c>
      <c r="F6" s="21">
        <f>+G6/G10</f>
        <v>4.2294737831627918E-2</v>
      </c>
      <c r="G6" s="7">
        <v>40250</v>
      </c>
    </row>
    <row r="7" spans="3:13" ht="18.75" x14ac:dyDescent="0.25">
      <c r="C7" s="12" t="s">
        <v>3</v>
      </c>
      <c r="D7" s="21">
        <f>+E7/E10</f>
        <v>6.9534997027191431E-2</v>
      </c>
      <c r="E7" s="7">
        <v>32051.78</v>
      </c>
      <c r="F7" s="21">
        <f>+G7/G10</f>
        <v>5.8655088493568937E-2</v>
      </c>
      <c r="G7" s="7">
        <v>55819.41</v>
      </c>
    </row>
    <row r="8" spans="3:13" ht="18.75" x14ac:dyDescent="0.25">
      <c r="C8" s="12" t="s">
        <v>5</v>
      </c>
      <c r="D8" s="21">
        <f>+E8/E10</f>
        <v>1.7113771030782054E-2</v>
      </c>
      <c r="E8" s="7">
        <v>7888.5</v>
      </c>
      <c r="F8" s="21">
        <f>+G8/G10</f>
        <v>1.6728383183137276E-2</v>
      </c>
      <c r="G8" s="7">
        <v>15919.65</v>
      </c>
    </row>
    <row r="9" spans="3:13" ht="18.75" x14ac:dyDescent="0.25">
      <c r="C9" s="12" t="s">
        <v>6</v>
      </c>
      <c r="D9" s="21">
        <f>+E9/E10</f>
        <v>0.88200256091524065</v>
      </c>
      <c r="E9" s="7">
        <v>406554.3</v>
      </c>
      <c r="F9" s="21">
        <f>+G9/G10</f>
        <v>0.88232179049166581</v>
      </c>
      <c r="G9" s="7">
        <v>839665.97</v>
      </c>
    </row>
    <row r="10" spans="3:13" ht="19.5" thickBot="1" x14ac:dyDescent="0.3">
      <c r="C10" s="18" t="s">
        <v>7</v>
      </c>
      <c r="D10" s="22">
        <f>SUM(D6:D9)</f>
        <v>1</v>
      </c>
      <c r="E10" s="11">
        <f>SUM(E6:E9)</f>
        <v>460944.57999999996</v>
      </c>
      <c r="F10" s="22">
        <f>SUM(F6:F9)</f>
        <v>1</v>
      </c>
      <c r="G10" s="11">
        <f>SUM(G6:G9)</f>
        <v>951655.03</v>
      </c>
    </row>
    <row r="15" spans="3:13" x14ac:dyDescent="0.25">
      <c r="E15" t="s">
        <v>4</v>
      </c>
    </row>
    <row r="16" spans="3:13" x14ac:dyDescent="0.25">
      <c r="E16" s="8" t="s">
        <v>4</v>
      </c>
    </row>
  </sheetData>
  <mergeCells count="3">
    <mergeCell ref="C3:M3"/>
    <mergeCell ref="D5:E5"/>
    <mergeCell ref="F5:G5"/>
  </mergeCells>
  <pageMargins left="0.70000000000000007" right="0.70000000000000007" top="0.75" bottom="0.75" header="0.30000000000000004" footer="0.30000000000000004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17"/>
  <sheetViews>
    <sheetView workbookViewId="0"/>
  </sheetViews>
  <sheetFormatPr baseColWidth="10" defaultRowHeight="15" x14ac:dyDescent="0.25"/>
  <cols>
    <col min="1" max="2" width="11.42578125" customWidth="1"/>
    <col min="3" max="3" width="23.28515625" customWidth="1"/>
    <col min="4" max="4" width="11.42578125" customWidth="1"/>
  </cols>
  <sheetData>
    <row r="1" spans="3:16" ht="15.75" thickBot="1" x14ac:dyDescent="0.3"/>
    <row r="2" spans="3:16" ht="134.25" customHeight="1" thickBot="1" x14ac:dyDescent="0.3">
      <c r="C2" s="23" t="s">
        <v>15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7"/>
      <c r="O2" s="27"/>
      <c r="P2" s="27"/>
    </row>
    <row r="4" spans="3:16" x14ac:dyDescent="0.25">
      <c r="H4" s="1"/>
    </row>
    <row r="5" spans="3:16" ht="39.75" customHeight="1" thickBot="1" x14ac:dyDescent="0.3"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3:16" x14ac:dyDescent="0.25">
      <c r="C6" s="16"/>
      <c r="D6" s="26" t="s">
        <v>16</v>
      </c>
      <c r="E6" s="26"/>
    </row>
    <row r="7" spans="3:16" ht="18.75" x14ac:dyDescent="0.25">
      <c r="C7" s="12" t="s">
        <v>0</v>
      </c>
      <c r="D7" s="17">
        <f>+E7/E11</f>
        <v>5.2576859114681504E-2</v>
      </c>
      <c r="E7" s="7">
        <v>25800</v>
      </c>
    </row>
    <row r="8" spans="3:16" ht="18.75" x14ac:dyDescent="0.25">
      <c r="C8" s="12" t="s">
        <v>3</v>
      </c>
      <c r="D8" s="17">
        <f>+E8/E11</f>
        <v>4.8434617761547151E-2</v>
      </c>
      <c r="E8" s="7">
        <v>23767.360000000001</v>
      </c>
    </row>
    <row r="9" spans="3:16" ht="18.75" x14ac:dyDescent="0.25">
      <c r="C9" s="12" t="s">
        <v>5</v>
      </c>
      <c r="D9" s="17">
        <f>+E9/E11</f>
        <v>1.6366381475925361E-2</v>
      </c>
      <c r="E9" s="7">
        <v>8031.15</v>
      </c>
    </row>
    <row r="10" spans="3:16" ht="18.75" x14ac:dyDescent="0.25">
      <c r="C10" s="12" t="s">
        <v>6</v>
      </c>
      <c r="D10" s="17">
        <f>+E10/E11</f>
        <v>0.88262214164784591</v>
      </c>
      <c r="E10" s="7">
        <v>433111.67</v>
      </c>
    </row>
    <row r="11" spans="3:16" ht="19.5" thickBot="1" x14ac:dyDescent="0.3">
      <c r="C11" s="18" t="s">
        <v>7</v>
      </c>
      <c r="D11" s="19">
        <f>SUM(D7:D10)</f>
        <v>1</v>
      </c>
      <c r="E11" s="11">
        <f>SUM(E7:E10)</f>
        <v>490710.18</v>
      </c>
    </row>
    <row r="16" spans="3:16" x14ac:dyDescent="0.25">
      <c r="E16" t="s">
        <v>4</v>
      </c>
    </row>
    <row r="17" spans="5:5" x14ac:dyDescent="0.25">
      <c r="E17" s="8" t="s">
        <v>4</v>
      </c>
    </row>
  </sheetData>
  <mergeCells count="2">
    <mergeCell ref="C2:M2"/>
    <mergeCell ref="D6:E6"/>
  </mergeCells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2022</vt:lpstr>
      <vt:lpstr>4_TRIMESTRE_2019_</vt:lpstr>
      <vt:lpstr>3_TRIMESTRE_2019_</vt:lpstr>
      <vt:lpstr>2_TRIMESTRES_2019</vt:lpstr>
      <vt:lpstr>1_TRIMESTRE_2019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Carolina Palmer</cp:lastModifiedBy>
  <cp:lastPrinted>2022-07-07T17:24:47Z</cp:lastPrinted>
  <dcterms:created xsi:type="dcterms:W3CDTF">2020-02-20T14:32:08Z</dcterms:created>
  <dcterms:modified xsi:type="dcterms:W3CDTF">2024-02-19T09:29:32Z</dcterms:modified>
</cp:coreProperties>
</file>