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DMINISTRACION Y RRHH\CONTRATOS-CONVENIOS-ACUERDOS-OTROS\TRANSPARENCIA\ITC 2022\FICHEROS A SUBIR\"/>
    </mc:Choice>
  </mc:AlternateContent>
  <bookViews>
    <workbookView xWindow="0" yWindow="0" windowWidth="25170" windowHeight="1137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B67" i="1" s="1"/>
  <c r="C54" i="1"/>
  <c r="B53" i="1" s="1"/>
  <c r="E38" i="1"/>
  <c r="E37" i="1"/>
  <c r="C39" i="1"/>
  <c r="B38" i="1" s="1"/>
  <c r="C23" i="1"/>
  <c r="B22" i="1" s="1"/>
  <c r="B8" i="1"/>
  <c r="C9" i="1"/>
  <c r="B7" i="1" s="1"/>
  <c r="E39" i="1" l="1"/>
  <c r="D38" i="1" s="1"/>
  <c r="B37" i="1"/>
  <c r="B39" i="1" s="1"/>
  <c r="E52" i="1"/>
  <c r="E66" i="1" s="1"/>
  <c r="B66" i="1"/>
  <c r="B21" i="1"/>
  <c r="B23" i="1" s="1"/>
  <c r="E53" i="1"/>
  <c r="E67" i="1" s="1"/>
  <c r="D37" i="1"/>
  <c r="B52" i="1"/>
  <c r="B54" i="1" s="1"/>
  <c r="E54" i="1" l="1"/>
  <c r="D53" i="1" s="1"/>
  <c r="E68" i="1"/>
  <c r="D67" i="1" s="1"/>
  <c r="D52" i="1" l="1"/>
  <c r="D54" i="1" s="1"/>
  <c r="D66" i="1"/>
  <c r="B68" i="1"/>
</calcChain>
</file>

<file path=xl/sharedStrings.xml><?xml version="1.0" encoding="utf-8"?>
<sst xmlns="http://schemas.openxmlformats.org/spreadsheetml/2006/main" count="32" uniqueCount="11">
  <si>
    <t>Resto de procedimientos</t>
  </si>
  <si>
    <t>Contratos menores</t>
  </si>
  <si>
    <t xml:space="preserve">Total </t>
  </si>
  <si>
    <t xml:space="preserve"> </t>
  </si>
  <si>
    <r>
      <t xml:space="preserve">COMPARATIVA DE CONTRATOS MENORES Y RESTO DE PROCEDIMIENTOS                                                                          
</t>
    </r>
    <r>
      <rPr>
        <b/>
        <sz val="11"/>
        <color rgb="FF000000"/>
        <rFont val="Calibri"/>
        <family val="2"/>
      </rPr>
      <t>(Para dar cumplimiento al artículo 28, apartado 2.c, de la Ley Canaria de Transparencia y de acceso a la información pública y a al Ley de Contratos del Sector Público)</t>
    </r>
  </si>
  <si>
    <t>TOTAL  2022</t>
  </si>
  <si>
    <t>Primer trimestre 2022</t>
  </si>
  <si>
    <t>Segundo trimestre 2022</t>
  </si>
  <si>
    <t>Acumulado 2022</t>
  </si>
  <si>
    <t>Tercer trimestre 2022</t>
  </si>
  <si>
    <t>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</si>
</sst>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30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4" fontId="0" fillId="0" borderId="0" xfId="0" applyNumberFormat="1"/>
    <xf numFmtId="10" fontId="0" fillId="0" borderId="4" xfId="0" applyNumberFormat="1" applyBorder="1"/>
    <xf numFmtId="0" fontId="0" fillId="0" borderId="5" xfId="0" applyBorder="1"/>
    <xf numFmtId="0" fontId="4" fillId="0" borderId="8" xfId="0" applyFont="1" applyBorder="1" applyAlignment="1">
      <alignment horizontal="center" vertical="center" wrapText="1"/>
    </xf>
    <xf numFmtId="4" fontId="0" fillId="0" borderId="9" xfId="0" applyNumberFormat="1" applyBorder="1"/>
    <xf numFmtId="0" fontId="4" fillId="0" borderId="10" xfId="0" applyFont="1" applyFill="1" applyBorder="1" applyAlignment="1">
      <alignment horizontal="right" vertical="center"/>
    </xf>
    <xf numFmtId="10" fontId="0" fillId="0" borderId="11" xfId="0" applyNumberFormat="1" applyBorder="1"/>
    <xf numFmtId="4" fontId="0" fillId="0" borderId="12" xfId="0" applyNumberFormat="1" applyBorder="1"/>
    <xf numFmtId="0" fontId="3" fillId="0" borderId="0" xfId="0" applyFont="1" applyFill="1" applyBorder="1" applyAlignment="1">
      <alignment vertical="center"/>
    </xf>
    <xf numFmtId="0" fontId="0" fillId="0" borderId="13" xfId="0" applyBorder="1"/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'2022'!$B$6</c:f>
              <c:strCache>
                <c:ptCount val="1"/>
                <c:pt idx="0">
                  <c:v>TOTAL 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9BD-4C36-97EE-C2A4C19B04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C9BD-4C36-97EE-C2A4C19B048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9BD-4C36-97EE-C2A4C19B048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9BD-4C36-97EE-C2A4C19B048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'2022'!$A$7:$A$9</c15:sqref>
                  </c15:fullRef>
                </c:ext>
              </c:extLst>
              <c:f>'2022'!$A$7:$A$8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'2022'!$B$7:$B$9</c15:sqref>
                  </c15:fullRef>
                </c:ext>
              </c:extLst>
              <c:f>'2022'!$B$7:$B$8</c:f>
              <c:numCache>
                <c:formatCode>0.00%</c:formatCode>
                <c:ptCount val="2"/>
                <c:pt idx="0">
                  <c:v>0.36392478633158026</c:v>
                </c:pt>
                <c:pt idx="1">
                  <c:v>0.63607521366841979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DFF9-4359-9F2C-00513E61E6AD}"/>
            </c:ext>
          </c:extLst>
        </c:ser>
        <c:ser>
          <c:idx val="1"/>
          <c:order val="1"/>
          <c:tx>
            <c:strRef>
              <c:f>'2022'!$C$6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9BD-4C36-97EE-C2A4C19B04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C9BD-4C36-97EE-C2A4C19B048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9BD-4C36-97EE-C2A4C19B048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9BD-4C36-97EE-C2A4C19B048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'2022'!$A$7:$A$9</c15:sqref>
                  </c15:fullRef>
                </c:ext>
              </c:extLst>
              <c:f>'2022'!$A$7:$A$8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'2022'!$C$7:$C$9</c15:sqref>
                  </c15:fullRef>
                </c:ext>
              </c:extLst>
              <c:f>'2022'!$C$7:$C$8</c:f>
              <c:numCache>
                <c:formatCode>#,##0.00</c:formatCode>
                <c:ptCount val="2"/>
                <c:pt idx="0">
                  <c:v>1208674.57</c:v>
                </c:pt>
                <c:pt idx="1">
                  <c:v>2112546.23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1-DFF9-4359-9F2C-00513E61E6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Primer trimestre 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'2022'!$B$20</c:f>
              <c:strCache>
                <c:ptCount val="1"/>
                <c:pt idx="0">
                  <c:v>Primer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5F2-44C7-B605-D6B3D94807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C5F2-44C7-B605-D6B3D94807D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5F2-44C7-B605-D6B3D94807D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5F2-44C7-B605-D6B3D94807D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'2022'!$A$21:$A$22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'2022'!$B$21:$B$22</c:f>
              <c:numCache>
                <c:formatCode>0.00%</c:formatCode>
                <c:ptCount val="2"/>
                <c:pt idx="0">
                  <c:v>0.2360578730444477</c:v>
                </c:pt>
                <c:pt idx="1">
                  <c:v>0.7639421269555523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F2-44C7-B605-D6B3D94807D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'2022'!$C$20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88900" sx="102000" sy="102000" algn="ctr" rotWithShape="0">
                        <a:prstClr val="black">
                          <a:alpha val="1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w="127000" h="127000"/>
                      <a:bevelB w="127000" h="127000"/>
                    </a:sp3d>
                  </c:spPr>
                  <c:extLst>
                    <c:ext xmlns:c16="http://schemas.microsoft.com/office/drawing/2014/chart" uri="{C3380CC4-5D6E-409C-BE32-E72D297353CC}">
                      <c16:uniqueId val="{00000006-C5F2-44C7-B605-D6B3D94807D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88900" sx="102000" sy="102000" algn="ctr" rotWithShape="0">
                        <a:prstClr val="black">
                          <a:alpha val="1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w="127000" h="127000"/>
                      <a:bevelB w="127000" h="127000"/>
                    </a:sp3d>
                  </c:spPr>
                  <c:extLst>
                    <c:ext xmlns:c16="http://schemas.microsoft.com/office/drawing/2014/chart" uri="{C3380CC4-5D6E-409C-BE32-E72D297353CC}">
                      <c16:uniqueId val="{00000008-C5F2-44C7-B605-D6B3D94807D2}"/>
                    </c:ext>
                  </c:extLst>
                </c:dPt>
                <c:dLbls>
                  <c:dLbl>
                    <c:idx val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6-C5F2-44C7-B605-D6B3D94807D2}"/>
                      </c:ext>
                    </c:extLst>
                  </c:dLbl>
                  <c:dLbl>
                    <c:idx val="1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8-C5F2-44C7-B605-D6B3D94807D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dLblPos val="out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'2022'!$A$21:$A$22</c15:sqref>
                        </c15:formulaRef>
                      </c:ext>
                    </c:extLst>
                    <c:strCache>
                      <c:ptCount val="2"/>
                      <c:pt idx="0">
                        <c:v>Resto de procedimientos</c:v>
                      </c:pt>
                      <c:pt idx="1">
                        <c:v>Contratos menores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'2022'!$C$21:$C$22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70290.070000000007</c:v>
                      </c:pt>
                      <c:pt idx="1">
                        <c:v>227476.19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C5F2-44C7-B605-D6B3D94807D2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Tercer trimestre 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'2022'!$B$51</c:f>
              <c:strCache>
                <c:ptCount val="1"/>
                <c:pt idx="0">
                  <c:v>Tercer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534-481E-980C-42659F4986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F534-481E-980C-42659F4986E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F534-481E-980C-42659F4986E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534-481E-980C-42659F4986E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'2022'!$A$52:$A$53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'2022'!$B$52:$B$53</c:f>
              <c:numCache>
                <c:formatCode>0.00%</c:formatCode>
                <c:ptCount val="2"/>
                <c:pt idx="0">
                  <c:v>0.24001562341953189</c:v>
                </c:pt>
                <c:pt idx="1">
                  <c:v>0.75998437658046814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34-481E-980C-42659F4986EE}"/>
            </c:ext>
          </c:extLst>
        </c:ser>
        <c:ser>
          <c:idx val="1"/>
          <c:order val="1"/>
          <c:tx>
            <c:strRef>
              <c:f>'2022'!$C$51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6-F534-481E-980C-42659F4986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8-F534-481E-980C-42659F4986E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F534-481E-980C-42659F4986E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F534-481E-980C-42659F4986E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'2022'!$A$52:$A$53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'2022'!$C$52:$C$53</c:f>
              <c:numCache>
                <c:formatCode>#,##0.00</c:formatCode>
                <c:ptCount val="2"/>
                <c:pt idx="0">
                  <c:v>107040.13</c:v>
                </c:pt>
                <c:pt idx="1">
                  <c:v>338931.38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F534-481E-980C-42659F4986E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Segundo trimestre 2022</a:t>
            </a:r>
          </a:p>
        </c:rich>
      </c:tx>
      <c:layout>
        <c:manualLayout>
          <c:xMode val="edge"/>
          <c:yMode val="edge"/>
          <c:x val="9.1801919593999096E-2"/>
          <c:y val="3.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'2022'!$B$36</c:f>
              <c:strCache>
                <c:ptCount val="1"/>
                <c:pt idx="0">
                  <c:v>Segundo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9ECC-4080-816B-EE5E01AFF7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ECC-4080-816B-EE5E01AFF753}"/>
              </c:ext>
            </c:extLst>
          </c:dPt>
          <c:dLbls>
            <c:dLbl>
              <c:idx val="0"/>
              <c:layout>
                <c:manualLayout>
                  <c:x val="-4.9201460518543093E-3"/>
                  <c:y val="7.03124999999999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72334408383452"/>
                      <c:h val="0.253203330052493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ECC-4080-816B-EE5E01AFF75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ECC-4080-816B-EE5E01AFF75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'2022'!$A$37:$A$38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'2022'!$B$37:$B$38</c:f>
              <c:numCache>
                <c:formatCode>0.00%</c:formatCode>
                <c:ptCount val="2"/>
                <c:pt idx="0">
                  <c:v>0.21404509930850088</c:v>
                </c:pt>
                <c:pt idx="1">
                  <c:v>0.78595490069149909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CC-4080-816B-EE5E01AFF753}"/>
            </c:ext>
          </c:extLst>
        </c:ser>
        <c:ser>
          <c:idx val="1"/>
          <c:order val="1"/>
          <c:tx>
            <c:strRef>
              <c:f>'2022'!$C$36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6-9ECC-4080-816B-EE5E01AFF7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8-9ECC-4080-816B-EE5E01AFF75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9ECC-4080-816B-EE5E01AFF75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9ECC-4080-816B-EE5E01AFF75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'2022'!$A$37:$A$38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'2022'!$C$37:$C$38</c:f>
              <c:numCache>
                <c:formatCode>#,##0.00</c:formatCode>
                <c:ptCount val="2"/>
                <c:pt idx="0">
                  <c:v>88906.68</c:v>
                </c:pt>
                <c:pt idx="1">
                  <c:v>326457.56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9ECC-4080-816B-EE5E01AFF75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Cuarto trimestre 2022</a:t>
            </a:r>
          </a:p>
          <a:p>
            <a:pPr>
              <a:defRPr/>
            </a:pP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'2022'!$B$65</c:f>
              <c:strCache>
                <c:ptCount val="1"/>
                <c:pt idx="0">
                  <c:v>Cuarto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9BCB-4607-BEFE-1D1D2D121C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BCB-4607-BEFE-1D1D2D121C1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BCB-4607-BEFE-1D1D2D121C1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CB-4607-BEFE-1D1D2D121C1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'2022'!$A$66:$A$67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'2022'!$B$66:$B$67</c:f>
              <c:numCache>
                <c:formatCode>0.00%</c:formatCode>
                <c:ptCount val="2"/>
                <c:pt idx="0">
                  <c:v>0.43588617533821994</c:v>
                </c:pt>
                <c:pt idx="1">
                  <c:v>0.56411382466178006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B-4607-BEFE-1D1D2D121C18}"/>
            </c:ext>
          </c:extLst>
        </c:ser>
        <c:ser>
          <c:idx val="1"/>
          <c:order val="1"/>
          <c:tx>
            <c:strRef>
              <c:f>'2022'!$C$65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6-9BCB-4607-BEFE-1D1D2D121C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8-9BCB-4607-BEFE-1D1D2D121C1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9BCB-4607-BEFE-1D1D2D121C1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9BCB-4607-BEFE-1D1D2D121C1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'2022'!$A$66:$A$67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'2022'!$C$66:$C$67</c:f>
              <c:numCache>
                <c:formatCode>#,##0.00</c:formatCode>
                <c:ptCount val="2"/>
                <c:pt idx="0">
                  <c:v>942437.69</c:v>
                </c:pt>
                <c:pt idx="1">
                  <c:v>1219681.1000000001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9BCB-4607-BEFE-1D1D2D121C1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176208</xdr:colOff>
      <xdr:row>2</xdr:row>
      <xdr:rowOff>485775</xdr:rowOff>
    </xdr:from>
    <xdr:to>
      <xdr:col>11</xdr:col>
      <xdr:colOff>761315</xdr:colOff>
      <xdr:row>15</xdr:row>
      <xdr:rowOff>38100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183692</xdr:colOff>
      <xdr:row>16</xdr:row>
      <xdr:rowOff>4082</xdr:rowOff>
    </xdr:from>
    <xdr:to>
      <xdr:col>12</xdr:col>
      <xdr:colOff>6799</xdr:colOff>
      <xdr:row>27</xdr:row>
      <xdr:rowOff>185057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176893</xdr:colOff>
      <xdr:row>46</xdr:row>
      <xdr:rowOff>16328</xdr:rowOff>
    </xdr:from>
    <xdr:to>
      <xdr:col>12</xdr:col>
      <xdr:colOff>5443</xdr:colOff>
      <xdr:row>58</xdr:row>
      <xdr:rowOff>6803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176893</xdr:colOff>
      <xdr:row>31</xdr:row>
      <xdr:rowOff>0</xdr:rowOff>
    </xdr:from>
    <xdr:to>
      <xdr:col>12</xdr:col>
      <xdr:colOff>5443</xdr:colOff>
      <xdr:row>42</xdr:row>
      <xdr:rowOff>180975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190501</xdr:colOff>
      <xdr:row>60</xdr:row>
      <xdr:rowOff>176893</xdr:rowOff>
    </xdr:from>
    <xdr:to>
      <xdr:col>12</xdr:col>
      <xdr:colOff>6805</xdr:colOff>
      <xdr:row>73</xdr:row>
      <xdr:rowOff>1361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tabSelected="1" topLeftCell="A55" zoomScale="130" zoomScaleNormal="130" workbookViewId="0">
      <selection activeCell="D76" sqref="D76"/>
    </sheetView>
  </sheetViews>
  <sheetFormatPr baseColWidth="10" defaultRowHeight="15" x14ac:dyDescent="0.25"/>
  <cols>
    <col min="1" max="1" width="30.140625" bestFit="1" customWidth="1"/>
    <col min="2" max="2" width="14.7109375" customWidth="1"/>
    <col min="3" max="3" width="13.85546875" bestFit="1" customWidth="1"/>
    <col min="4" max="4" width="9.5703125" bestFit="1" customWidth="1"/>
    <col min="5" max="5" width="13.85546875" bestFit="1" customWidth="1"/>
  </cols>
  <sheetData>
    <row r="1" spans="1:12" ht="15.75" thickBot="1" x14ac:dyDescent="0.3">
      <c r="F1" s="1"/>
    </row>
    <row r="2" spans="1:12" ht="111" customHeight="1" thickBot="1" x14ac:dyDescent="0.3">
      <c r="A2" s="15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ht="39.75" customHeight="1" x14ac:dyDescent="0.25">
      <c r="A3" s="11"/>
      <c r="B3" s="11"/>
      <c r="C3" s="11"/>
      <c r="D3" s="11"/>
      <c r="E3" s="11"/>
      <c r="F3" s="11"/>
      <c r="G3" s="11"/>
      <c r="H3" s="11"/>
      <c r="I3" s="2"/>
      <c r="J3" s="2"/>
      <c r="K3" s="2"/>
    </row>
    <row r="5" spans="1:12" ht="15.75" thickBot="1" x14ac:dyDescent="0.3"/>
    <row r="6" spans="1:12" x14ac:dyDescent="0.25">
      <c r="A6" s="12"/>
      <c r="B6" s="20" t="s">
        <v>5</v>
      </c>
      <c r="C6" s="19"/>
    </row>
    <row r="7" spans="1:12" ht="18.75" x14ac:dyDescent="0.25">
      <c r="A7" s="13" t="s">
        <v>0</v>
      </c>
      <c r="B7" s="4">
        <f>+C7/$C$9</f>
        <v>0.36392478633158026</v>
      </c>
      <c r="C7" s="7">
        <v>1208674.57</v>
      </c>
    </row>
    <row r="8" spans="1:12" ht="18.75" x14ac:dyDescent="0.25">
      <c r="A8" s="13" t="s">
        <v>1</v>
      </c>
      <c r="B8" s="4">
        <f>+C8/$C$9</f>
        <v>0.63607521366841979</v>
      </c>
      <c r="C8" s="7">
        <v>2112546.23</v>
      </c>
    </row>
    <row r="9" spans="1:12" ht="19.5" thickBot="1" x14ac:dyDescent="0.3">
      <c r="A9" s="14" t="s">
        <v>2</v>
      </c>
      <c r="B9" s="9">
        <v>0.99999999999999989</v>
      </c>
      <c r="C9" s="10">
        <f>SUM(C7:C8)</f>
        <v>3321220.8</v>
      </c>
    </row>
    <row r="19" spans="1:3" ht="15.75" thickBot="1" x14ac:dyDescent="0.3"/>
    <row r="20" spans="1:3" x14ac:dyDescent="0.25">
      <c r="A20" s="5"/>
      <c r="B20" s="18" t="s">
        <v>6</v>
      </c>
      <c r="C20" s="19"/>
    </row>
    <row r="21" spans="1:3" ht="18.75" x14ac:dyDescent="0.25">
      <c r="A21" s="6" t="s">
        <v>0</v>
      </c>
      <c r="B21" s="4">
        <f>+C21/$C$23</f>
        <v>0.2360578730444477</v>
      </c>
      <c r="C21" s="7">
        <v>70290.070000000007</v>
      </c>
    </row>
    <row r="22" spans="1:3" ht="18.75" x14ac:dyDescent="0.25">
      <c r="A22" s="6" t="s">
        <v>1</v>
      </c>
      <c r="B22" s="4">
        <f>+C22/$C$23</f>
        <v>0.7639421269555523</v>
      </c>
      <c r="C22" s="7">
        <v>227476.19</v>
      </c>
    </row>
    <row r="23" spans="1:3" ht="19.5" thickBot="1" x14ac:dyDescent="0.3">
      <c r="A23" s="8" t="s">
        <v>2</v>
      </c>
      <c r="B23" s="9">
        <f>SUM(B21:B22)</f>
        <v>1</v>
      </c>
      <c r="C23" s="10">
        <f>SUM(C21:C22)</f>
        <v>297766.26</v>
      </c>
    </row>
    <row r="28" spans="1:3" x14ac:dyDescent="0.25">
      <c r="C28" t="s">
        <v>3</v>
      </c>
    </row>
    <row r="29" spans="1:3" x14ac:dyDescent="0.25">
      <c r="C29" s="3" t="s">
        <v>3</v>
      </c>
    </row>
    <row r="35" spans="1:5" ht="15.75" thickBot="1" x14ac:dyDescent="0.3"/>
    <row r="36" spans="1:5" x14ac:dyDescent="0.25">
      <c r="A36" s="5"/>
      <c r="B36" s="18" t="s">
        <v>7</v>
      </c>
      <c r="C36" s="18"/>
      <c r="D36" s="18" t="s">
        <v>8</v>
      </c>
      <c r="E36" s="19"/>
    </row>
    <row r="37" spans="1:5" ht="18.75" x14ac:dyDescent="0.25">
      <c r="A37" s="6" t="s">
        <v>0</v>
      </c>
      <c r="B37" s="4">
        <f>+C37/$C$39</f>
        <v>0.21404509930850088</v>
      </c>
      <c r="C37" s="7">
        <v>88906.68</v>
      </c>
      <c r="D37" s="4">
        <f>+E37/$E$39</f>
        <v>0.22323649037588492</v>
      </c>
      <c r="E37" s="7">
        <f>+C21+C37</f>
        <v>159196.75</v>
      </c>
    </row>
    <row r="38" spans="1:5" ht="18.75" x14ac:dyDescent="0.25">
      <c r="A38" s="6" t="s">
        <v>1</v>
      </c>
      <c r="B38" s="4">
        <f>+C38/$C$39</f>
        <v>0.78595490069149909</v>
      </c>
      <c r="C38" s="7">
        <v>326457.56</v>
      </c>
      <c r="D38" s="4">
        <f>+E38/$E$39</f>
        <v>0.77676350962411511</v>
      </c>
      <c r="E38" s="7">
        <f>+C22+C38</f>
        <v>553933.75</v>
      </c>
    </row>
    <row r="39" spans="1:5" ht="19.5" thickBot="1" x14ac:dyDescent="0.3">
      <c r="A39" s="8" t="s">
        <v>2</v>
      </c>
      <c r="B39" s="9">
        <f>SUM(B37:B38)</f>
        <v>1</v>
      </c>
      <c r="C39" s="10">
        <f>SUM(C37:C38)</f>
        <v>415364.24</v>
      </c>
      <c r="D39" s="9">
        <v>0.99999999999999989</v>
      </c>
      <c r="E39" s="10">
        <f>SUM(E37:E38)</f>
        <v>713130.5</v>
      </c>
    </row>
    <row r="44" spans="1:5" x14ac:dyDescent="0.25">
      <c r="C44" t="s">
        <v>3</v>
      </c>
    </row>
    <row r="45" spans="1:5" x14ac:dyDescent="0.25">
      <c r="C45" s="3" t="s">
        <v>3</v>
      </c>
    </row>
    <row r="50" spans="1:5" ht="15.75" thickBot="1" x14ac:dyDescent="0.3"/>
    <row r="51" spans="1:5" x14ac:dyDescent="0.25">
      <c r="A51" s="5"/>
      <c r="B51" s="18" t="s">
        <v>9</v>
      </c>
      <c r="C51" s="18"/>
      <c r="D51" s="18" t="s">
        <v>8</v>
      </c>
      <c r="E51" s="19"/>
    </row>
    <row r="52" spans="1:5" ht="18.75" x14ac:dyDescent="0.25">
      <c r="A52" s="6" t="s">
        <v>0</v>
      </c>
      <c r="B52" s="4">
        <f>+C52/$C$54</f>
        <v>0.24001562341953189</v>
      </c>
      <c r="C52" s="7">
        <v>107040.13</v>
      </c>
      <c r="D52" s="4">
        <f>+E52/$E$54</f>
        <v>0.22969236331494242</v>
      </c>
      <c r="E52" s="7">
        <f>+C52+E37</f>
        <v>266236.88</v>
      </c>
    </row>
    <row r="53" spans="1:5" ht="18.75" x14ac:dyDescent="0.25">
      <c r="A53" s="6" t="s">
        <v>1</v>
      </c>
      <c r="B53" s="4">
        <f>+C53/$C$54</f>
        <v>0.75998437658046814</v>
      </c>
      <c r="C53" s="7">
        <v>338931.38</v>
      </c>
      <c r="D53" s="4">
        <f>+E53/$E$54</f>
        <v>0.77030763668505764</v>
      </c>
      <c r="E53" s="7">
        <f>+C53+E38</f>
        <v>892865.13</v>
      </c>
    </row>
    <row r="54" spans="1:5" ht="19.5" thickBot="1" x14ac:dyDescent="0.3">
      <c r="A54" s="8" t="s">
        <v>2</v>
      </c>
      <c r="B54" s="9">
        <f>SUM(B52:B53)</f>
        <v>1</v>
      </c>
      <c r="C54" s="10">
        <f>SUM(C52:C53)</f>
        <v>445971.51</v>
      </c>
      <c r="D54" s="9">
        <f>SUM(D52:D53)</f>
        <v>1</v>
      </c>
      <c r="E54" s="10">
        <f>SUM(E52:E53)</f>
        <v>1159102.01</v>
      </c>
    </row>
    <row r="55" spans="1:5" x14ac:dyDescent="0.25">
      <c r="C55" t="s">
        <v>3</v>
      </c>
    </row>
    <row r="56" spans="1:5" x14ac:dyDescent="0.25">
      <c r="C56" s="3" t="s">
        <v>3</v>
      </c>
    </row>
    <row r="64" spans="1:5" ht="15.75" thickBot="1" x14ac:dyDescent="0.3"/>
    <row r="65" spans="1:5" x14ac:dyDescent="0.25">
      <c r="A65" s="5"/>
      <c r="B65" s="18" t="s">
        <v>10</v>
      </c>
      <c r="C65" s="19"/>
      <c r="D65" s="18" t="s">
        <v>8</v>
      </c>
      <c r="E65" s="19"/>
    </row>
    <row r="66" spans="1:5" ht="18.75" x14ac:dyDescent="0.25">
      <c r="A66" s="6" t="s">
        <v>0</v>
      </c>
      <c r="B66" s="4">
        <f>+C66/$C$68</f>
        <v>0.43588617533821994</v>
      </c>
      <c r="C66" s="7">
        <v>942437.69</v>
      </c>
      <c r="D66" s="4">
        <f>+E66/$E$68</f>
        <v>0.36392478633158021</v>
      </c>
      <c r="E66" s="7">
        <f>+C66+E52</f>
        <v>1208674.5699999998</v>
      </c>
    </row>
    <row r="67" spans="1:5" ht="18.75" x14ac:dyDescent="0.25">
      <c r="A67" s="6" t="s">
        <v>1</v>
      </c>
      <c r="B67" s="4">
        <f>+C67/$C$68</f>
        <v>0.56411382466178006</v>
      </c>
      <c r="C67" s="7">
        <v>1219681.1000000001</v>
      </c>
      <c r="D67" s="4">
        <f>+E67/$E$68</f>
        <v>0.63607521366841979</v>
      </c>
      <c r="E67" s="7">
        <f>+C67+E53</f>
        <v>2112546.23</v>
      </c>
    </row>
    <row r="68" spans="1:5" ht="19.5" thickBot="1" x14ac:dyDescent="0.3">
      <c r="A68" s="8" t="s">
        <v>2</v>
      </c>
      <c r="B68" s="9">
        <f>SUM(B66:B67)</f>
        <v>1</v>
      </c>
      <c r="C68" s="10">
        <f>SUM(C66:C67)</f>
        <v>2162118.79</v>
      </c>
      <c r="D68" s="9">
        <v>0.99999999999999989</v>
      </c>
      <c r="E68" s="10">
        <f>SUM(E66:E67)</f>
        <v>3321220.8</v>
      </c>
    </row>
    <row r="69" spans="1:5" x14ac:dyDescent="0.25">
      <c r="C69" t="s">
        <v>3</v>
      </c>
    </row>
    <row r="70" spans="1:5" x14ac:dyDescent="0.25">
      <c r="C70" s="3" t="s">
        <v>3</v>
      </c>
    </row>
  </sheetData>
  <mergeCells count="9">
    <mergeCell ref="A2:L2"/>
    <mergeCell ref="B51:C51"/>
    <mergeCell ref="D51:E51"/>
    <mergeCell ref="B65:C65"/>
    <mergeCell ref="D65:E65"/>
    <mergeCell ref="B6:C6"/>
    <mergeCell ref="B20:C20"/>
    <mergeCell ref="B36:C36"/>
    <mergeCell ref="D36:E36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Carolina Palmer</cp:lastModifiedBy>
  <cp:lastPrinted>2021-07-05T12:06:38Z</cp:lastPrinted>
  <dcterms:created xsi:type="dcterms:W3CDTF">2020-02-20T14:32:08Z</dcterms:created>
  <dcterms:modified xsi:type="dcterms:W3CDTF">2023-10-23T07:12:08Z</dcterms:modified>
</cp:coreProperties>
</file>